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786" activeTab="2"/>
  </bookViews>
  <sheets>
    <sheet name="2022年政府决算公开目录" sheetId="54" r:id="rId1"/>
    <sheet name="第一部分 一般公共预算" sheetId="62" r:id="rId2"/>
    <sheet name="2022年一般公共预算收支决算总表" sheetId="11" r:id="rId3"/>
    <sheet name="2022年一般公共预算支出决算表" sheetId="38" r:id="rId4"/>
    <sheet name="2022年一般公共预算基本支出决算表" sheetId="12" r:id="rId5"/>
    <sheet name="2022年一般公共预算收支决算平衡表" sheetId="39" r:id="rId6"/>
    <sheet name="2022年省对市县税收返还和转移支付决算表" sheetId="47" r:id="rId7"/>
    <sheet name="2022年省对市县专项转移支付决算表" sheetId="48" r:id="rId8"/>
    <sheet name="2022年政府一般债务限额和余额情况表" sheetId="50" r:id="rId9"/>
    <sheet name="2022年一般公共预算“三公”经费支出情况表" sheetId="45" r:id="rId10"/>
    <sheet name="第二部分 政府性基金" sheetId="63" r:id="rId11"/>
    <sheet name="2022年政府性基金收支决算总表" sheetId="16" r:id="rId12"/>
    <sheet name="2022年政府性基金支出决算表" sheetId="17" r:id="rId13"/>
    <sheet name="2022年政府性基金转移支付决算表" sheetId="49" r:id="rId14"/>
    <sheet name="2022年县级政府专项债务限额和余额情况表" sheetId="52" r:id="rId15"/>
    <sheet name="第三部分 国有资本经营" sheetId="64" r:id="rId16"/>
    <sheet name="2022年县级国有资本经营收入决算表 " sheetId="58" r:id="rId17"/>
    <sheet name="2022年县级国有资本经营支出决算表" sheetId="57" r:id="rId18"/>
    <sheet name="第四部分 社会保险基金" sheetId="65" r:id="rId19"/>
    <sheet name="2022年县级社会保险基金收支决算表" sheetId="53" r:id="rId20"/>
    <sheet name="2022年县级社会保险基金收入决算表" sheetId="55" r:id="rId21"/>
    <sheet name="2022年县级社会保险基金支出决算表" sheetId="56" r:id="rId22"/>
  </sheets>
  <externalReferences>
    <externalReference r:id="rId23"/>
  </externalReferences>
  <definedNames>
    <definedName name="_xlnm._FilterDatabase" localSheetId="6" hidden="1">'2022年省对市县税收返还和转移支付决算表'!$A$2:$B$47</definedName>
    <definedName name="_xlnm._FilterDatabase" localSheetId="7" hidden="1">'2022年省对市县专项转移支付决算表'!$A$2:$B$26</definedName>
    <definedName name="_xlnm.Print_Area" localSheetId="16">'2022年县级国有资本经营收入决算表 '!$A$1:$D$20</definedName>
    <definedName name="_xlnm.Print_Area" localSheetId="20">'2022年县级社会保险基金收入决算表'!$A$1:$I$11</definedName>
    <definedName name="_xlnm.Print_Area" localSheetId="19">'2022年县级社会保险基金收支决算表'!$A$1:$I$18</definedName>
    <definedName name="_xlnm.Print_Titles" localSheetId="6">'2022年省对市县税收返还和转移支付决算表'!$4:$4</definedName>
    <definedName name="_xlnm.Print_Titles" localSheetId="4">'2022年一般公共预算基本支出决算表'!$4:$4</definedName>
    <definedName name="_xlnm.Print_Titles" localSheetId="5">'2022年一般公共预算收支决算平衡表'!$4:$4</definedName>
    <definedName name="_xlnm.Print_Titles" localSheetId="3">'2022年一般公共预算支出决算表'!$4:$4</definedName>
    <definedName name="_xlnm.Print_Titles" localSheetId="11">'2022年政府性基金收支决算总表'!$4:$5</definedName>
    <definedName name="_xlnm.Print_Titles" localSheetId="12">'2022年政府性基金支出决算表'!$4:$5</definedName>
    <definedName name="_xlnm._FilterDatabase" localSheetId="3" hidden="1">'2022年一般公共预算支出决算表'!$A$5:$F$1358</definedName>
  </definedNames>
  <calcPr calcId="144525"/>
</workbook>
</file>

<file path=xl/sharedStrings.xml><?xml version="1.0" encoding="utf-8"?>
<sst xmlns="http://schemas.openxmlformats.org/spreadsheetml/2006/main" count="2081" uniqueCount="1625">
  <si>
    <t>2022年财政决算草案附表目录</t>
  </si>
  <si>
    <t>第一部分  一般公共预算</t>
  </si>
  <si>
    <t>1.2022年一般公共预算收支决算总表……………………………………………………………………………………………………………………………………1</t>
  </si>
  <si>
    <t>2.2022年一般公共预算支出决算表………………………………………………………………………………………………………………………………………2</t>
  </si>
  <si>
    <t>3.2022年一般公共预算基本支出决算表…………………………………………………………………………………………………………………………………27</t>
  </si>
  <si>
    <t>4.2022年一般公共预算收支决算平衡表…………………………………………………………………………………………………………………………………31</t>
  </si>
  <si>
    <t>5.2022年一般公共预算税收返还和转移支付决算表……………………………………………………………………………………………………………………36</t>
  </si>
  <si>
    <t>6.2022年省对市县专项转移支付决算表…………………………………………………………………………………………………………………………………38</t>
  </si>
  <si>
    <t>7.2022年政府一般债务限额和余额情况表………………………………………………………………………………………………………………………………39</t>
  </si>
  <si>
    <t>8.2022年一般公共预算“三公”经费支出情况表………………………………………………………………………………………………………………………40</t>
  </si>
  <si>
    <t>第二部分  政府性基金预算</t>
  </si>
  <si>
    <t>9.2022年政府性基金收支决算总表………………………………………………………………………………………………………………………………………41</t>
  </si>
  <si>
    <t>10.2022年政府性基金支出决算表 ………………………………………………………………………………………………………………………………………42</t>
  </si>
  <si>
    <t>11.2022年政府性基金转移支付决算表 …………………………………………………………………………………………………………………………………43</t>
  </si>
  <si>
    <t>12.2022年政府专项债务限额和余额情况表 ……………………………………………………………………………………………………………………………44</t>
  </si>
  <si>
    <t>第三部分  国有资本经营</t>
  </si>
  <si>
    <t>13.2022年国有资本经营收入决算表 ……………………………………………………………………………………………………………………………………45</t>
  </si>
  <si>
    <t>14.2022年国有资本经营支出决算表 ……………………………………………………………………………………………………………………………………46</t>
  </si>
  <si>
    <t>第四部分  社会保险基金</t>
  </si>
  <si>
    <t>15.2022年县级社会保险基金预算收支情况表 …………………………………………………………………………………………………………………………47</t>
  </si>
  <si>
    <t>16.2022年县级社会保险基金收入决算表 ………………………………………………………………………………………………………………………………48</t>
  </si>
  <si>
    <t>17.2022年县级社会保险基金支出决算表 ………………………………………………………………………………………………………………………………49</t>
  </si>
  <si>
    <t>第一部分</t>
  </si>
  <si>
    <t>一 般 公 共 预 算</t>
  </si>
  <si>
    <t>附表1-1</t>
  </si>
  <si>
    <t>2022年县级一般公共预算收支决算总表</t>
  </si>
  <si>
    <t>单位：万元</t>
  </si>
  <si>
    <t>项      目</t>
  </si>
  <si>
    <t>预算数</t>
  </si>
  <si>
    <t>决算数</t>
  </si>
  <si>
    <t>决算数为预算数的%</t>
  </si>
  <si>
    <t>决算数为上年决算数的%</t>
  </si>
  <si>
    <t>调整预算数</t>
  </si>
  <si>
    <t>决算数为调整预算数的%</t>
  </si>
  <si>
    <t>结转下年使用数</t>
  </si>
  <si>
    <t>一、税收收入</t>
  </si>
  <si>
    <t>一、一般公共服务支出</t>
  </si>
  <si>
    <t xml:space="preserve">  增值税</t>
  </si>
  <si>
    <t>二、外交支出</t>
  </si>
  <si>
    <t xml:space="preserve">       其中：改征增值税</t>
  </si>
  <si>
    <t>三、国防支出</t>
  </si>
  <si>
    <t xml:space="preserve">  企业所得税</t>
  </si>
  <si>
    <t>四、公共安全支出</t>
  </si>
  <si>
    <t xml:space="preserve">  个人所得税</t>
  </si>
  <si>
    <t>五、教育支出</t>
  </si>
  <si>
    <t xml:space="preserve">  资源税</t>
  </si>
  <si>
    <t>六、科学技术支出</t>
  </si>
  <si>
    <t xml:space="preserve">  城市维护建设税</t>
  </si>
  <si>
    <t>七、文化旅游体育与传媒支出</t>
  </si>
  <si>
    <t xml:space="preserve">  房产税</t>
  </si>
  <si>
    <t>八、社会保障和就业支出</t>
  </si>
  <si>
    <t xml:space="preserve">  印花税</t>
  </si>
  <si>
    <t>九、卫生健康支出</t>
  </si>
  <si>
    <t xml:space="preserve">  城镇土地使用税</t>
  </si>
  <si>
    <t>十、节能环保支出</t>
  </si>
  <si>
    <t xml:space="preserve">  土地增值税</t>
  </si>
  <si>
    <t>十一、城乡社区支出</t>
  </si>
  <si>
    <t xml:space="preserve">  车船税</t>
  </si>
  <si>
    <t>十二、农林水支出</t>
  </si>
  <si>
    <t xml:space="preserve">  耕地占用税</t>
  </si>
  <si>
    <t>十三、交通运输支出</t>
  </si>
  <si>
    <t xml:space="preserve">  契税</t>
  </si>
  <si>
    <t>十四、资源勘探工业信息等支出</t>
  </si>
  <si>
    <t xml:space="preserve">  烟叶税</t>
  </si>
  <si>
    <t>十五、商业服务业等支出</t>
  </si>
  <si>
    <t xml:space="preserve">  环境保护税</t>
  </si>
  <si>
    <t>十六、金融支出</t>
  </si>
  <si>
    <t xml:space="preserve">  其他税收收入</t>
  </si>
  <si>
    <t>十七、援助其他地区支出</t>
  </si>
  <si>
    <t>二、非税收入</t>
  </si>
  <si>
    <t>十八、自然资源海洋气象等支出</t>
  </si>
  <si>
    <t xml:space="preserve">  专项收入</t>
  </si>
  <si>
    <t>十九、住房保障支出</t>
  </si>
  <si>
    <t xml:space="preserve">  行政事业性收费收入</t>
  </si>
  <si>
    <t>二十、粮油物资储备支出</t>
  </si>
  <si>
    <t xml:space="preserve">  罚没收入</t>
  </si>
  <si>
    <t>二十一、灾害防治及应急管理支出</t>
  </si>
  <si>
    <t xml:space="preserve">  国有资本经营收入</t>
  </si>
  <si>
    <t>二十二、其他支出</t>
  </si>
  <si>
    <t xml:space="preserve">  国有资源(资产)有偿使用收入</t>
  </si>
  <si>
    <t>二十三、债务付息支出</t>
  </si>
  <si>
    <t xml:space="preserve">  捐赠收入</t>
  </si>
  <si>
    <t>二十四、债务发行费用支出</t>
  </si>
  <si>
    <t xml:space="preserve">  政府住房基金收入</t>
  </si>
  <si>
    <t xml:space="preserve">  其他收入</t>
  </si>
  <si>
    <t>收入合计</t>
  </si>
  <si>
    <t>支出合计</t>
  </si>
  <si>
    <r>
      <rPr>
        <sz val="11"/>
        <rFont val="宋体"/>
        <charset val="134"/>
      </rPr>
      <t>附表</t>
    </r>
    <r>
      <rPr>
        <sz val="11"/>
        <rFont val="Arial"/>
        <charset val="134"/>
      </rPr>
      <t>1-2</t>
    </r>
  </si>
  <si>
    <t>2022年一般公共预算支出决算表</t>
  </si>
  <si>
    <r>
      <rPr>
        <sz val="10"/>
        <rFont val="宋体"/>
        <charset val="134"/>
      </rPr>
      <t>单位：万元</t>
    </r>
  </si>
  <si>
    <r>
      <rPr>
        <b/>
        <sz val="10"/>
        <rFont val="宋体"/>
        <charset val="134"/>
      </rPr>
      <t>科目编码</t>
    </r>
  </si>
  <si>
    <r>
      <rPr>
        <b/>
        <sz val="10"/>
        <rFont val="宋体"/>
        <charset val="134"/>
      </rPr>
      <t>科目名称</t>
    </r>
  </si>
  <si>
    <t>上年决算数</t>
  </si>
  <si>
    <r>
      <rPr>
        <b/>
        <sz val="10"/>
        <rFont val="宋体"/>
        <charset val="134"/>
      </rPr>
      <t>决算数</t>
    </r>
  </si>
  <si>
    <r>
      <rPr>
        <b/>
        <sz val="10"/>
        <rFont val="宋体"/>
        <charset val="134"/>
      </rPr>
      <t>决算数为上年决算数的</t>
    </r>
    <r>
      <rPr>
        <b/>
        <sz val="10"/>
        <rFont val="Arial"/>
        <charset val="134"/>
      </rPr>
      <t>%</t>
    </r>
  </si>
  <si>
    <r>
      <rPr>
        <b/>
        <sz val="10"/>
        <rFont val="宋体"/>
        <charset val="134"/>
      </rPr>
      <t>一般公共预算支出</t>
    </r>
  </si>
  <si>
    <r>
      <rPr>
        <b/>
        <sz val="10"/>
        <rFont val="宋体"/>
        <charset val="134"/>
      </rPr>
      <t>一般公共服务支出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</si>
  <si>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人大事务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</si>
  <si>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</si>
  <si>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一般行政管理事务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</si>
  <si>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</si>
  <si>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</si>
  <si>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人大立法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</si>
  <si>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</si>
  <si>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人大代表履职能力提升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</si>
  <si>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代表工作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</si>
  <si>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人大信访工作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</si>
  <si>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</si>
  <si>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其他人大事务支出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</si>
  <si>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政协事务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</si>
  <si>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政协会议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</si>
  <si>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委员视察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</si>
  <si>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参政议政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</si>
  <si>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其他政协事务支出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</si>
  <si>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政府办公厅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室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及相关机构事务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</si>
  <si>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</si>
  <si>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专项业务活动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</si>
  <si>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政务公开审批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</si>
  <si>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信访事务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</si>
  <si>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参事事务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</si>
  <si>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其他政府办公厅</t>
    </r>
    <r>
      <rPr>
        <sz val="10"/>
        <rFont val="Arial"/>
        <charset val="134"/>
      </rPr>
      <t>(</t>
    </r>
    <r>
      <rPr>
        <sz val="10"/>
        <rFont val="宋体"/>
        <charset val="134"/>
      </rPr>
      <t>室</t>
    </r>
    <r>
      <rPr>
        <sz val="10"/>
        <rFont val="Arial"/>
        <charset val="134"/>
      </rPr>
      <t>)</t>
    </r>
    <r>
      <rPr>
        <sz val="10"/>
        <rFont val="宋体"/>
        <charset val="134"/>
      </rPr>
      <t>及相关机构事务支出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</si>
  <si>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发展与改革事务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</si>
  <si>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战略规划与实施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</si>
  <si>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日常经济运行调节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</si>
  <si>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社会事业发展规划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</si>
  <si>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经济体制改革研究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</si>
  <si>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物价管理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</si>
  <si>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其他发展与改革事务支出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</si>
  <si>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统计信息事务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</si>
  <si>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</si>
  <si>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专项统计业务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</si>
  <si>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</si>
  <si>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专项普查活动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</si>
  <si>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统计抽样调查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</si>
  <si>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其他统计信息事务支出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</si>
  <si>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</si>
  <si>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预算改革业务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</si>
  <si>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财政国库业务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</si>
  <si>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</si>
  <si>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</si>
  <si>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财政委托业务支出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</si>
  <si>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其他财政事务支出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</si>
  <si>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税收事务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</si>
  <si>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税务办案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</si>
  <si>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发票管理及税务登记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</si>
  <si>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代扣代收代征税款手续费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</si>
  <si>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税务宣传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</si>
  <si>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协税护税</t>
    </r>
  </si>
  <si>
    <t xml:space="preserve">  税收业务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</si>
  <si>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其他税收事务支出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</si>
  <si>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审计事务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</si>
  <si>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审计业务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</si>
  <si>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审计管理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</si>
  <si>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其他审计事务支出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</si>
  <si>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海关事务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</si>
  <si>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缉私办案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</si>
  <si>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口岸管理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</si>
  <si>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海关关务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</si>
  <si>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关税征管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</si>
  <si>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海关监管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</si>
  <si>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检验检疫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</si>
  <si>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其他海关事务支出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</si>
  <si>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人力资源事务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</si>
  <si>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政府特殊津贴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</si>
  <si>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资助留学回国人员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</si>
  <si>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博士后日常经费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</si>
  <si>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引进人才费用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</si>
  <si>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其他人力资源事务支出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</si>
  <si>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纪检监察事务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</si>
  <si>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大案要案查处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</si>
  <si>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派驻派出机构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</si>
  <si>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巡视工作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</si>
  <si>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其他纪检监察事务支出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</si>
  <si>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商贸事务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</si>
  <si>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对外贸易管理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</si>
  <si>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国际经济合作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</si>
  <si>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外资管理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</si>
  <si>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国内贸易管理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</si>
  <si>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招商引资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</si>
  <si>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其他商贸事务支出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</si>
  <si>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知识产权事务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</si>
  <si>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专利审批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</si>
  <si>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国家知识产权战略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</si>
  <si>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专利试点和产业化推进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</si>
  <si>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国际组织专项活动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</si>
  <si>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知识产权宏观管理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</si>
  <si>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商标管理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</si>
  <si>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原产地地理标志管理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</si>
  <si>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其他知识产权事务支出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</si>
  <si>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民族事务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</si>
  <si>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民族工作专项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</si>
  <si>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其他民族事务支出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</si>
  <si>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港澳台事务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</si>
  <si>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港澳事务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</si>
  <si>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台湾事务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</si>
  <si>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其他港澳台事务支出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</si>
  <si>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档案事务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</si>
  <si>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档案馆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</si>
  <si>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其他档案事务支出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</si>
  <si>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民主党派及工商联事务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</si>
  <si>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其他民主党派及工商联事务支出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</si>
  <si>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群众团体事务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</si>
  <si>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工会事务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</si>
  <si>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其他群众团体事务支出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</si>
  <si>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党委办公厅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室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及相关机构事务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</si>
  <si>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</si>
  <si>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其他党委办公厅</t>
    </r>
    <r>
      <rPr>
        <sz val="10"/>
        <rFont val="Arial"/>
        <charset val="134"/>
      </rPr>
      <t>(</t>
    </r>
    <r>
      <rPr>
        <sz val="10"/>
        <rFont val="宋体"/>
        <charset val="134"/>
      </rPr>
      <t>室</t>
    </r>
    <r>
      <rPr>
        <sz val="10"/>
        <rFont val="Arial"/>
        <charset val="134"/>
      </rPr>
      <t>)</t>
    </r>
    <r>
      <rPr>
        <sz val="10"/>
        <rFont val="宋体"/>
        <charset val="134"/>
      </rPr>
      <t>及相关机构事务支出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</si>
  <si>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组织事务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</si>
  <si>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公务员事务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</si>
  <si>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其他组织事务支出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</si>
  <si>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宣传事务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</si>
  <si>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宣传管理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</si>
  <si>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其他宣传事务支出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</si>
  <si>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统战事务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</si>
  <si>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宗教事务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</si>
  <si>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华侨事务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</si>
  <si>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其他统战事务支出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</si>
  <si>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对外联络事务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</si>
  <si>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其他对外联络事务支出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</si>
  <si>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其他共产党事务支出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</si>
  <si>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其他共产党事务支出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</si>
  <si>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网信事务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</si>
  <si>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信息安全事务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</si>
  <si>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其他网信事务支出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</si>
  <si>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市场监督管理事务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</si>
  <si>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市场主体管理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</si>
  <si>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市场秩序执法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</si>
  <si>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质量基础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</si>
  <si>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药品事务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</si>
  <si>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医疗器械事务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</si>
  <si>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化妆品事务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</si>
  <si>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质量安全监管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</si>
  <si>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食品安全监管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</si>
  <si>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其他市场监督管理事务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</si>
  <si>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其他一般公共服务支出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</si>
  <si>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国家赔偿费用支出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</si>
  <si>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其他一般公共服务支出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</si>
  <si>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外交支出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</si>
  <si>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外交管理事务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</si>
  <si>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其他外交管理事务支出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</si>
  <si>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驻外机构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</si>
  <si>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驻外使领馆</t>
    </r>
    <r>
      <rPr>
        <sz val="10"/>
        <rFont val="Arial"/>
        <charset val="134"/>
      </rPr>
      <t>(</t>
    </r>
    <r>
      <rPr>
        <sz val="10"/>
        <rFont val="宋体"/>
        <charset val="134"/>
      </rPr>
      <t>团、处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</si>
  <si>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其他驻外机构支出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</si>
  <si>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对外援助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</si>
  <si>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援外优惠贷款贴息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</si>
  <si>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对外援助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</si>
  <si>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国际组织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</si>
  <si>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国际组织会费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</si>
  <si>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国际组织捐赠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</si>
  <si>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维和摊款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</si>
  <si>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国际组织股金及基金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</si>
  <si>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其他国际组织支出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</si>
  <si>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对外合作与交流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</si>
  <si>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在华国际会议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</si>
  <si>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国际交流活动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</si>
  <si>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对外合作活动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</si>
  <si>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其他对外合作与交流支出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</si>
  <si>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对外宣传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</si>
  <si>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对外宣传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</si>
  <si>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边界勘界联检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</si>
  <si>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边界勘界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</si>
  <si>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边界联检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</si>
  <si>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边界界桩维护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</si>
  <si>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</si>
  <si>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国际发展合作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</si>
  <si>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其他国际发展合作支出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</si>
  <si>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其他外交支出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</si>
  <si>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其他外交支出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</si>
  <si>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国防支出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</si>
  <si>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现役部队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</si>
  <si>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现役部队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</si>
  <si>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国防科研事业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</si>
  <si>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国防科研事业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</si>
  <si>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专项工程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</si>
  <si>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专项工程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</si>
  <si>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国防动员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</si>
  <si>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兵役征集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</si>
  <si>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经济动员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</si>
  <si>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人民防空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</si>
  <si>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交通战备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</si>
  <si>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</si>
  <si>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预备役部队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</si>
  <si>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民兵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</si>
  <si>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边海防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</si>
  <si>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其他国防动员支出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</si>
  <si>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其他国防支出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</si>
  <si>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其他国防支出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</si>
  <si>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公共安全支出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</si>
  <si>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武装警察部队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</si>
  <si>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武装警察部队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</si>
  <si>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其他武装警察部队支出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</si>
  <si>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</si>
  <si>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</si>
  <si>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特别业务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</si>
  <si>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特勤业务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</si>
  <si>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移民事务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</si>
  <si>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</si>
  <si>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国家安全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</si>
  <si>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</si>
  <si>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其他国家安全支出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</si>
  <si>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检察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</si>
  <si>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两房</t>
    </r>
    <r>
      <rPr>
        <sz val="10"/>
        <rFont val="Arial"/>
        <charset val="134"/>
      </rPr>
      <t>”</t>
    </r>
    <r>
      <rPr>
        <sz val="10"/>
        <rFont val="宋体"/>
        <charset val="134"/>
      </rPr>
      <t>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</si>
  <si>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检察监督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</si>
  <si>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其他检察支出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</si>
  <si>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法院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</si>
  <si>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案件审判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</si>
  <si>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案件执行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</si>
  <si>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两庭</t>
    </r>
    <r>
      <rPr>
        <sz val="10"/>
        <rFont val="Arial"/>
        <charset val="134"/>
      </rPr>
      <t>”</t>
    </r>
    <r>
      <rPr>
        <sz val="10"/>
        <rFont val="宋体"/>
        <charset val="134"/>
      </rPr>
      <t>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</si>
  <si>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其他法院支出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</si>
  <si>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司法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</si>
  <si>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基层司法业务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</si>
  <si>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普法宣传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</si>
  <si>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律师公证管理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</si>
  <si>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法律援助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</si>
  <si>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国家统一法律职业资格考试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</si>
  <si>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仲裁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</si>
  <si>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社区矫正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</si>
  <si>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司法鉴定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</si>
  <si>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法制建设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</si>
  <si>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其他司法支出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</si>
  <si>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监狱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</si>
  <si>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犯人生活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</si>
  <si>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犯人改造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</si>
  <si>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狱政设施建设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</si>
  <si>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其他监狱支出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</si>
  <si>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强制隔离戒毒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</si>
  <si>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强制隔离戒毒人员生活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</si>
  <si>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强制隔离戒毒人员教育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</si>
  <si>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所政设施建设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</si>
  <si>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其他强制隔离戒毒支出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</si>
  <si>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国家保密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</si>
  <si>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保密技术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</si>
  <si>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保密管理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</si>
  <si>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其他国家保密支出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</si>
  <si>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缉私警察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</si>
  <si>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缉私业务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</si>
  <si>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其他缉私警察支出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</si>
  <si>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其他公共安全支出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</si>
  <si>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其他公共安全支出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</si>
  <si>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国家司法救助支出</t>
    </r>
  </si>
  <si>
    <t xml:space="preserve">  其他公安安全支出(项）</t>
  </si>
  <si>
    <r>
      <rPr>
        <b/>
        <sz val="10"/>
        <rFont val="宋体"/>
        <charset val="134"/>
      </rPr>
      <t>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</si>
  <si>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</si>
  <si>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</si>
  <si>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普通教育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</si>
  <si>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学前教育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</si>
  <si>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小学教育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</si>
  <si>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初中教育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</si>
  <si>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高中教育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</si>
  <si>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</si>
  <si>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化解农村义务教育债务支出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</si>
  <si>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化解普通高中债务支出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</si>
  <si>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其他普通教育支出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</si>
  <si>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</si>
  <si>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初等职业教育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</si>
  <si>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</si>
  <si>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</si>
  <si>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</si>
  <si>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其他职业教育支出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</si>
  <si>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成人教育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</si>
  <si>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成人初等教育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</si>
  <si>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成人中等教育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</si>
  <si>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成人高等教育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</si>
  <si>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成人广播电视教育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</si>
  <si>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其他成人教育支出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</si>
  <si>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广播电视教育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</si>
  <si>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广播电视学校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</si>
  <si>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教育电视台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</si>
  <si>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其他广播电视教育支出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</si>
  <si>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</si>
  <si>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出国留学教育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</si>
  <si>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来华留学教育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</si>
  <si>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其他留学教育支出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</si>
  <si>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特殊教育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</si>
  <si>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特殊学校教育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</si>
  <si>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工读学校教育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</si>
  <si>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其他特殊教育支出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</si>
  <si>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进修及培训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</si>
  <si>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教师进修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</si>
  <si>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干部教育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</si>
  <si>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培训支出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</si>
  <si>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退役士兵能力提升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</si>
  <si>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其他进修及培训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</si>
  <si>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教育费附加安排的支出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</si>
  <si>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农村中小学校舍建设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</si>
  <si>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农村中小学教学设施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</si>
  <si>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城市中小学校舍建设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</si>
  <si>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城市中小学教学设施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</si>
  <si>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中等职业学校教学设施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</si>
  <si>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其他教育费附加安排的支出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</si>
  <si>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其他教育支出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</si>
  <si>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</si>
  <si>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科学技术支出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</si>
  <si>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科学技术管理事务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</si>
  <si>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</si>
  <si>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基础研究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</si>
  <si>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机构运行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</si>
  <si>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自然科学基金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</si>
  <si>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重点实验室及相关设施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</si>
  <si>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重大科学工程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</si>
  <si>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专项基础科研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</si>
  <si>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专项技术基础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</si>
  <si>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其他基础研究支出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</si>
  <si>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应用研究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</si>
  <si>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社会公益研究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</si>
  <si>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高技术研究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</si>
  <si>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专项科研试制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</si>
  <si>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其他应用研究支出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</si>
  <si>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技术研究与开发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</si>
  <si>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科技成果转化与扩散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</si>
  <si>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其他技术研究与开发支出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</si>
  <si>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科技条件与服务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</si>
  <si>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技术创新服务体系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</si>
  <si>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科技条件专项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</si>
  <si>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其他科技条件与服务支出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</si>
  <si>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社会科学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</si>
  <si>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社会科学研究机构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</si>
  <si>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社会科学研究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</si>
  <si>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社科基金支出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</si>
  <si>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其他社会科学支出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</si>
  <si>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科学技术普及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</si>
  <si>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科普活动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</si>
  <si>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青少年科技活动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</si>
  <si>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学术交流活动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</si>
  <si>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科技馆站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</si>
  <si>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其他科学技术普及支出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</si>
  <si>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</si>
  <si>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</si>
  <si>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重大科技合作项目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</si>
  <si>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其他科技交流与合作支出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</si>
  <si>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科技重大项目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</si>
  <si>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科技重大专项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</si>
  <si>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重点研发计划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</si>
  <si>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其他科技重大项目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</si>
  <si>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其他科学技术支出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</si>
  <si>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科技奖励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</si>
  <si>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核应急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</si>
  <si>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转制科研机构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</si>
  <si>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</si>
  <si>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文化旅游体育与传媒支出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</si>
  <si>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文化和旅游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</si>
  <si>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图书馆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</si>
  <si>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文化展示及纪念机构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</si>
  <si>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艺术表演场所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</si>
  <si>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艺术表演团体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</si>
  <si>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</si>
  <si>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群众文化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</si>
  <si>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</si>
  <si>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文化创作与保护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</si>
  <si>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文化和旅游市场管理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</si>
  <si>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旅游宣传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</si>
  <si>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</si>
  <si>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其他文化和旅游支出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</si>
  <si>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</si>
  <si>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文物保护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</si>
  <si>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博物馆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</si>
  <si>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历史名城与古迹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</si>
  <si>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</si>
  <si>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</si>
  <si>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运动项目管理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</si>
  <si>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体育竞赛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</si>
  <si>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体育训练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</si>
  <si>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体育场馆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</si>
  <si>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群众体育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</si>
  <si>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</si>
  <si>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其他体育支出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</si>
  <si>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新闻出版电影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</si>
  <si>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新闻通讯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</si>
  <si>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出版发行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</si>
  <si>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版权管理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</si>
  <si>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</si>
  <si>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其他新闻出版电影支出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</si>
  <si>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广播电视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</si>
  <si>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广播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</si>
  <si>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</si>
  <si>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监测监管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</si>
  <si>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其他广播电视支出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</si>
  <si>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其他文化旅游体育与传媒支出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</si>
  <si>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宣传文化发展专项支出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</si>
  <si>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文化产业发展专项支出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</si>
  <si>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其他文化旅游体育与传媒支出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</si>
  <si>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社会保障和就业支出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</si>
  <si>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人力资源和社会保障管理事务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</si>
  <si>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综合业务管理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</si>
  <si>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劳动保障监察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</si>
  <si>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</si>
  <si>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社会保险业务管理事务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</si>
  <si>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社会保险经办机构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</si>
  <si>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劳动关系和维权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</si>
  <si>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公共就业服务和职业技能鉴定机构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</si>
  <si>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劳动人事争议调解仲裁</t>
    </r>
  </si>
  <si>
    <t xml:space="preserve">    引进人才费用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</si>
  <si>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其他人力资源和社会保障管理事务支出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</si>
  <si>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民政管理事务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</si>
  <si>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社会组织管理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</si>
  <si>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行政区划和地名管理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</si>
  <si>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基层政权建设和社区治理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</si>
  <si>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其他民政管理事务支出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</si>
  <si>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补充全国社会保障基金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</si>
  <si>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用一般公共预算补充基金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</si>
  <si>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行政事业单位养老支出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</si>
  <si>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行政单位离退休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</si>
  <si>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事业单位离退休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</si>
  <si>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离退休人员管理机构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</si>
  <si>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机关事业单位基本养老保险缴费支出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</si>
  <si>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机关事业单位职业年金缴费支出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</si>
  <si>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对机关事业单位基本养老保险基金的补助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</si>
  <si>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对机关事业单位职业年金的补助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</si>
  <si>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其他行政事业单位养老支出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</si>
  <si>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企业改革补助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</si>
  <si>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企业关闭破产补助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</si>
  <si>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厂办大集体改革补助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</si>
  <si>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其他企业改革发展补助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</si>
  <si>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就业补助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</si>
  <si>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就业创业服务补贴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</si>
  <si>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职业培训补贴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</si>
  <si>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</si>
  <si>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公益性岗位补贴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</si>
  <si>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职业技能鉴定补贴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</si>
  <si>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就业见习补贴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</si>
  <si>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高技能人才培养补助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</si>
  <si>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求职创业补贴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</si>
  <si>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其他就业补助支出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</si>
  <si>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</si>
  <si>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死亡抚恤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</si>
  <si>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伤残抚恤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</si>
  <si>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在乡复员、退伍军人生活补助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</si>
  <si>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优抚事业单位支出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</si>
  <si>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义务兵优待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</si>
  <si>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农村籍退役士兵老年生活补助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</si>
  <si>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其他优抚支出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</si>
  <si>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退役安置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</si>
  <si>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</si>
  <si>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军队移交政府的离退休人员安置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</si>
  <si>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军队移交政府离退休干部管理机构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</si>
  <si>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退役士兵管理教育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</si>
  <si>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军队转业干部安置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</si>
  <si>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其他退役安置支出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</si>
  <si>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社会福利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</si>
  <si>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儿童福利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</si>
  <si>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老年福利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</si>
  <si>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康复辅具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</si>
  <si>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殡葬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</si>
  <si>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社会福利事业单位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</si>
  <si>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养老服务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</si>
  <si>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其他社会福利支出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</si>
  <si>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残疾人事业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</si>
  <si>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残疾人康复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</si>
  <si>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残疾人就业和扶贫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</si>
  <si>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</si>
  <si>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残疾人生活和护理补贴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</si>
  <si>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其他残疾人事业支出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</si>
  <si>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红十字事业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</si>
  <si>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其他红十字事业支出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</si>
  <si>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最低生活保障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</si>
  <si>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城市最低生活保障金支出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</si>
  <si>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农村最低生活保障金支出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</si>
  <si>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临时救助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</si>
  <si>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临时救助支出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</si>
  <si>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流浪乞讨人员救助支出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</si>
  <si>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特困人员救助供养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</si>
  <si>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城市特困人员救助供养支出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</si>
  <si>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农村特困人员救助供养支出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</si>
  <si>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补充道路交通事故社会救助基金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</si>
  <si>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交强险增值税补助基金支出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</si>
  <si>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交强险罚款收入补助基金支出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</si>
  <si>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其他生活救助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</si>
  <si>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其他城市生活救助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</si>
  <si>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其他农村生活救助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</si>
  <si>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</si>
  <si>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财政对企业职工基本养老保险基金的补助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</si>
  <si>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财政对城乡居民基本养老保险基金的补助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</si>
  <si>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财政对其他基本养老保险基金的补助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</si>
  <si>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财政对其他社会保险基金的补助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</si>
  <si>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财政对失业保险基金的补助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</si>
  <si>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财政对工伤保险基金的补助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</si>
  <si>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财政对生育保险基金的补助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</si>
  <si>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其他财政对社会保险基金的补助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</si>
  <si>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退役军人管理事务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</si>
  <si>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拥军优属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</si>
  <si>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部队供应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</si>
  <si>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其他退役军人事务管理支出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</si>
  <si>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财政代缴社会保险费支出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</si>
  <si>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财政代缴城乡居民基本养老保险费支出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</si>
  <si>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财政代缴其他社会保险费支出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</si>
  <si>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其他社会保障和就业支出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</si>
  <si>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其他社会保障和就业支出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</si>
  <si>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t xml:space="preserve">  其他社会保障和就业支出(项)</t>
  </si>
  <si>
    <r>
      <rPr>
        <b/>
        <sz val="10"/>
        <rFont val="宋体"/>
        <charset val="134"/>
      </rPr>
      <t>卫生健康支出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</si>
  <si>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卫生健康管理事务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</si>
  <si>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其他卫生健康管理事务支出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</si>
  <si>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公立医院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</si>
  <si>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综合医院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</si>
  <si>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中医</t>
    </r>
    <r>
      <rPr>
        <sz val="10"/>
        <rFont val="Arial"/>
        <charset val="134"/>
      </rPr>
      <t>(</t>
    </r>
    <r>
      <rPr>
        <sz val="10"/>
        <rFont val="宋体"/>
        <charset val="134"/>
      </rPr>
      <t>民族</t>
    </r>
    <r>
      <rPr>
        <sz val="10"/>
        <rFont val="Arial"/>
        <charset val="134"/>
      </rPr>
      <t>)</t>
    </r>
    <r>
      <rPr>
        <sz val="10"/>
        <rFont val="宋体"/>
        <charset val="134"/>
      </rPr>
      <t>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</si>
  <si>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传染病医院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</si>
  <si>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职业病防治医院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</si>
  <si>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精神病医院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</si>
  <si>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妇幼保健医院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</si>
  <si>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儿童医院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</si>
  <si>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其他专科医院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</si>
  <si>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福利医院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</si>
  <si>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</si>
  <si>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处理医疗欠费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</si>
  <si>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康复医院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</si>
  <si>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其他公立医院支出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</si>
  <si>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基层医疗卫生机构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</si>
  <si>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城市社区卫生机构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</si>
  <si>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乡镇卫生院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</si>
  <si>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其他基层医疗卫生机构支出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</si>
  <si>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公共卫生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</si>
  <si>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疾病预防控制机构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</si>
  <si>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卫生监督机构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</si>
  <si>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妇幼保健机构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</si>
  <si>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精神卫生机构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</si>
  <si>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应急救治机构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</si>
  <si>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采供血机构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</si>
  <si>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其他专业公共卫生机构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</si>
  <si>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基本公共卫生服务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</si>
  <si>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重大公共卫生服务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</si>
  <si>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突发公共卫生事件应急处理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</si>
  <si>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其他公共卫生支出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</si>
  <si>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中医药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</si>
  <si>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中医</t>
    </r>
    <r>
      <rPr>
        <sz val="10"/>
        <rFont val="Arial"/>
        <charset val="134"/>
      </rPr>
      <t>(</t>
    </r>
    <r>
      <rPr>
        <sz val="10"/>
        <rFont val="宋体"/>
        <charset val="134"/>
      </rPr>
      <t>民族医</t>
    </r>
    <r>
      <rPr>
        <sz val="10"/>
        <rFont val="Arial"/>
        <charset val="134"/>
      </rPr>
      <t>)</t>
    </r>
    <r>
      <rPr>
        <sz val="10"/>
        <rFont val="宋体"/>
        <charset val="134"/>
      </rPr>
      <t>药专项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</si>
  <si>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其他中医药支出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</si>
  <si>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计划生育事务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</si>
  <si>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计划生育机构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</si>
  <si>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计划生育服务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</si>
  <si>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其他计划生育事务支出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</si>
  <si>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行政事业单位医疗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</si>
  <si>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</si>
  <si>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</si>
  <si>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公务员医疗补助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</si>
  <si>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其他行政事业单位医疗支出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</si>
  <si>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</si>
  <si>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财政对职工基本医疗保险基金的补助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</si>
  <si>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财政对城乡居民基本医疗保险基金的补助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</si>
  <si>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财政对其他基本医疗保险基金的补助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</si>
  <si>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</si>
  <si>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城乡医疗救助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</si>
  <si>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疾病应急救助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</si>
  <si>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其他医疗救助支出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</si>
  <si>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优抚对象医疗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</si>
  <si>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优抚对象医疗补助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</si>
  <si>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其他优抚对象医疗支出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</si>
  <si>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医疗保障管理事务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</si>
  <si>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医疗保障政策管理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</si>
  <si>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医疗保障经办事务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</si>
  <si>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其他医疗保障管理事务支出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</si>
  <si>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老龄卫生健康事务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</si>
  <si>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老龄卫生健康事务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</si>
  <si>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其他卫生健康支出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</si>
  <si>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其他卫生健康支出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</si>
  <si>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节能环保支出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</si>
  <si>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环境保护管理事务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</si>
  <si>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生态环境保护宣传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</si>
  <si>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环境保护法规、规划及标准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</si>
  <si>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生态环境国际合作及履约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</si>
  <si>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生态环境保护行政许可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</si>
  <si>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应对气候变化管理事务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</si>
  <si>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其他环境保护管理事务支出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</si>
  <si>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环境监测与监察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</si>
  <si>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建设项目环评审查与监督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</si>
  <si>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核与辐射安全监督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</si>
  <si>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其他环境监测与监察支出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</si>
  <si>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污染防治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</si>
  <si>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</si>
  <si>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</si>
  <si>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噪声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</si>
  <si>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固体废弃物与化学品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</si>
  <si>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放射源和放射性废物监管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</si>
  <si>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辐射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</si>
  <si>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其他污染防治支出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</si>
  <si>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自然生态保护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</si>
  <si>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</si>
  <si>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农村环境保护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</si>
  <si>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生物及物种资源保护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</si>
  <si>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其他自然生态保护支出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</si>
  <si>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天然林保护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</si>
  <si>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森林管护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</si>
  <si>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</si>
  <si>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政策性社会性支出补助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</si>
  <si>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天然林保护工程建设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</si>
  <si>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停伐补助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</si>
  <si>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其他天然林保护支出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</si>
  <si>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退耕还林还草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</si>
  <si>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退耕现金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</si>
  <si>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退耕还林粮食折现补贴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</si>
  <si>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退耕还林粮食费用补贴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</si>
  <si>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</si>
  <si>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其他退耕还林还草支出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</si>
  <si>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风沙荒漠治理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</si>
  <si>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京津风沙源治理工程建设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</si>
  <si>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其他风沙荒漠治理支出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</si>
  <si>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退牧还草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</si>
  <si>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退牧还草工程建设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</si>
  <si>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其他退牧还草支出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</si>
  <si>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已垦草原退耕还草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</si>
  <si>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已垦草原退耕还草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</si>
  <si>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能源节约利用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</si>
  <si>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能源节约利用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</si>
  <si>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污染减排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</si>
  <si>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生态环境监测与信息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</si>
  <si>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生态环境执法监察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</si>
  <si>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减排专项支出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</si>
  <si>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清洁生产专项支出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</si>
  <si>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其他污染减排支出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</si>
  <si>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可再生能源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</si>
  <si>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可再生能源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</si>
  <si>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循环经济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</si>
  <si>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循环经济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</si>
  <si>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</si>
  <si>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能源预测预警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</si>
  <si>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能源战略规划与实施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</si>
  <si>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能源科技装备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</si>
  <si>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能源行业管理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</si>
  <si>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</si>
  <si>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石油储备发展管理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</si>
  <si>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能源调查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</si>
  <si>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农村电网建设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</si>
  <si>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其他能源管理事务支出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</si>
  <si>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其他节能环保支出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</si>
  <si>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其他节能环保支出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</si>
  <si>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城乡社区支出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</si>
  <si>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</si>
  <si>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城管执法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</si>
  <si>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工程建设标准规范编制与监管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</si>
  <si>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工程建设管理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</si>
  <si>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市政公用行业市场监管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</si>
  <si>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住宅建设与房地产市场监管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</si>
  <si>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执业资格注册、资质审查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</si>
  <si>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</si>
  <si>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城乡社区规划与管理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</si>
  <si>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城乡社区规划与管理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</si>
  <si>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城乡社区公共设施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</si>
  <si>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小城镇基础设施建设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</si>
  <si>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其他城乡社区公共设施支出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</si>
  <si>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城乡社区环境卫生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</si>
  <si>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城乡社区环境卫生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</si>
  <si>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建设市场管理与监督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</si>
  <si>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建设市场管理与监督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</si>
  <si>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其他城乡社区支出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</si>
  <si>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</si>
  <si>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农林水支出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</si>
  <si>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农业农村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</si>
  <si>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农垦运行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</si>
  <si>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科技转化与推广服务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</si>
  <si>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病虫害控制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</si>
  <si>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农产品质量安全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</si>
  <si>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</si>
  <si>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统计监测与信息服务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</si>
  <si>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</si>
  <si>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</si>
  <si>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防灾救灾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</si>
  <si>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稳定农民收入补贴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</si>
  <si>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农业结构调整补贴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</si>
  <si>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农业生产发展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</si>
  <si>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农村合作经济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</si>
  <si>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农产品加工与促销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</si>
  <si>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农村社会事业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</si>
  <si>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农业资源保护修复与利用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</si>
  <si>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农村道路建设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</si>
  <si>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成品油价格改革对渔业的补贴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</si>
  <si>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对高校毕业生到基层任职补助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</si>
  <si>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农田建设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</si>
  <si>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其他农业农村支出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</si>
  <si>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林业和草原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</si>
  <si>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</si>
  <si>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森林资源培育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</si>
  <si>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技术推广与转化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</si>
  <si>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森林资源管理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</si>
  <si>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森林生态效益补偿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</si>
  <si>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自然保护区等管理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</si>
  <si>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动植物保护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</si>
  <si>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湿地保护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</si>
  <si>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执法与监督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</si>
  <si>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防沙治沙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</si>
  <si>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对外合作与交流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</si>
  <si>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产业化管理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</si>
  <si>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</si>
  <si>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林区公共支出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</si>
  <si>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</si>
  <si>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成品油价格改革对林业的补贴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</si>
  <si>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林业草原防灾减灾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</si>
  <si>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国家公园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</si>
  <si>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草原管理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</si>
  <si>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其他林业和草原支出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</si>
  <si>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水利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</si>
  <si>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</si>
  <si>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</si>
  <si>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水利工程运行与维护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</si>
  <si>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长江黄河等流域管理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</si>
  <si>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水利前期工作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</si>
  <si>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水利执法监督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</si>
  <si>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水土保持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</si>
  <si>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水资源节约管理与保护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</si>
  <si>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水质监测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</si>
  <si>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水文测报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</si>
  <si>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</si>
  <si>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抗旱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</si>
  <si>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农村水利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</si>
  <si>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水利技术推广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</si>
  <si>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国际河流治理与管理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</si>
  <si>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江河湖库水系综合整治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</si>
  <si>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大中型水库移民后期扶持专项支出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</si>
  <si>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水利安全监督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</si>
  <si>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水利建设征地及移民支出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</si>
  <si>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农村人畜饮水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</si>
  <si>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南水北调工程建设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</si>
  <si>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南水北调工程管理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</si>
  <si>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其他水利支出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</si>
  <si>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扶贫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</si>
  <si>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</si>
  <si>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生产发展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</si>
  <si>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</si>
  <si>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扶贫贷款奖补和贴息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</si>
  <si>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三西</t>
    </r>
    <r>
      <rPr>
        <sz val="10"/>
        <rFont val="Arial"/>
        <charset val="134"/>
      </rPr>
      <t>”</t>
    </r>
    <r>
      <rPr>
        <sz val="10"/>
        <rFont val="宋体"/>
        <charset val="134"/>
      </rPr>
      <t>农业建设专项补助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</si>
  <si>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扶贫事业机构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</si>
  <si>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其他扶贫支出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</si>
  <si>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农村综合改革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</si>
  <si>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对村级一事一议的补助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</si>
  <si>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国有农场办社会职能改革补助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</si>
  <si>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对村民委员会和村党支部的补助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</si>
  <si>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对村集体经济组织的补助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</si>
  <si>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农村综合改革示范试点补助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</si>
  <si>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其他农村综合改革支出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</si>
  <si>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普惠金融发展支出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</si>
  <si>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支持农村金融机构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</si>
  <si>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涉农贷款增量奖励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</si>
  <si>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农业保险保费补贴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</si>
  <si>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创业担保贷款贴息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</si>
  <si>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补充创业担保贷款基金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</si>
  <si>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其他普惠金融发展支出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</si>
  <si>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目标价格补贴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</si>
  <si>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棉花目标价格补贴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</si>
  <si>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其他目标价格补贴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</si>
  <si>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其他农林水支出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</si>
  <si>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化解其他公益性乡村债务支出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</si>
  <si>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其他农林水支出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</si>
  <si>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交通运输支出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</si>
  <si>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公路水路运输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</si>
  <si>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</si>
  <si>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公路养护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</si>
  <si>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交通运输信息化建设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</si>
  <si>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公路和运输安全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</si>
  <si>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公路还贷专项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</si>
  <si>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公路运输管理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</si>
  <si>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公路和运输技术标准化建设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</si>
  <si>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港口设施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</si>
  <si>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航道维护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</si>
  <si>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船舶检验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</si>
  <si>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救助打捞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</si>
  <si>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内河运输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</si>
  <si>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远洋运输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</si>
  <si>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海事管理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</si>
  <si>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航标事业发展支出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</si>
  <si>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水路运输管理支出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</si>
  <si>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口岸建设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</si>
  <si>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取消政府还贷二级公路收费专项支出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</si>
  <si>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其他公路水路运输支出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</si>
  <si>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铁路运输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</si>
  <si>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铁路路网建设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</si>
  <si>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铁路还贷专项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</si>
  <si>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</si>
  <si>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铁路专项运输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</si>
  <si>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</si>
  <si>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其他铁路运输支出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</si>
  <si>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民用航空运输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</si>
  <si>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机场建设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</si>
  <si>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空管系统建设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</si>
  <si>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民航还贷专项支出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</si>
  <si>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民用航空安全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</si>
  <si>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民航专项运输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</si>
  <si>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其他民用航空运输支出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</si>
  <si>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成品油价格改革对交通运输的补贴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</si>
  <si>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对城市公交的补贴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</si>
  <si>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对农村道路客运的补贴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</si>
  <si>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对出租车的补贴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</si>
  <si>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成品油价格改革补贴其他支出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</si>
  <si>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邮政业支出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</si>
  <si>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邮政普遍服务与特殊服务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</si>
  <si>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其他邮政业支出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</si>
  <si>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车辆购置税支出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</si>
  <si>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车辆购置税用于公路等基础设施建设支出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</si>
  <si>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车辆购置税用于农村公路建设支出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</si>
  <si>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车辆购置税用于老旧汽车报废更新补贴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</si>
  <si>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</si>
  <si>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其他交通运输支出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</si>
  <si>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公共交通运营补助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</si>
  <si>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其他交通运输支出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</si>
  <si>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资源勘探工业信息等支出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</si>
  <si>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资源勘探开发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</si>
  <si>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煤炭勘探开采和洗选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</si>
  <si>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石油和天然气勘探开采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</si>
  <si>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黑色金属矿勘探和采选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</si>
  <si>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有色金属矿勘探和采选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</si>
  <si>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非金属矿勘探和采选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</si>
  <si>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其他资源勘探业支出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</si>
  <si>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</si>
  <si>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纺织业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</si>
  <si>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医药制造业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</si>
  <si>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非金属矿物制品业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</si>
  <si>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通信设备、计算机及其他电子设备制造业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</si>
  <si>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交通运输设备制造业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</si>
  <si>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电气机械及器材制造业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</si>
  <si>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工艺品及其他制造业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</si>
  <si>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石油加工、炼焦及核燃料加工业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</si>
  <si>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化学原料及化学制品制造业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</si>
  <si>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黑色金属冶炼及压延加工业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</si>
  <si>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有色金属冶炼及压延加工业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</si>
  <si>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其他制造业支出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</si>
  <si>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建筑业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</si>
  <si>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其他建筑业支出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</si>
  <si>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工业和信息产业监管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</si>
  <si>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战备应急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</si>
  <si>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信息安全建设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</si>
  <si>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专用通信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</si>
  <si>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无线电监管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</si>
  <si>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工业和信息产业战略研究与标准制定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</si>
  <si>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工业和信息产业支持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</si>
  <si>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电子专项工程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</si>
  <si>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技术基础研究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</si>
  <si>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其他工业和信息产业监管支出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</si>
  <si>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国有资产监管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</si>
  <si>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国有企业监事会专项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</si>
  <si>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中央企业专项管理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</si>
  <si>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其他国有资产监管支出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</si>
  <si>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支持中小企业发展和管理支出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</si>
  <si>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科技型中小企业技术创新基金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</si>
  <si>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中小企业发展专项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</si>
  <si>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减免房租补贴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</si>
  <si>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其他支持中小企业发展和管理支出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</si>
  <si>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其他资源勘探工业信息等支出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</si>
  <si>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黄金事务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</si>
  <si>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技术改造支出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</si>
  <si>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中药材扶持资金支出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</si>
  <si>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重点产业振兴和技术改造项目贷款贴息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</si>
  <si>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其他资源勘探工业信息等支出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</si>
  <si>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商业服务业等支出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</si>
  <si>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商业流通事务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</si>
  <si>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食品流通安全补贴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</si>
  <si>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市场监测及信息管理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</si>
  <si>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民贸企业补贴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</si>
  <si>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民贸民品贷款贴息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</si>
  <si>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其他商业流通事务支出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</si>
  <si>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涉外发展服务支出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</si>
  <si>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外商投资环境建设补助资金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</si>
  <si>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其他涉外发展服务支出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</si>
  <si>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其他商业服务业等支出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</si>
  <si>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服务业基础设施建设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</si>
  <si>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其他商业服务业等支出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</si>
  <si>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金融支出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</si>
  <si>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金融部门行政支出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</si>
  <si>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安全防卫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</si>
  <si>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金融部门其他行政支出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</si>
  <si>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金融部门监管支出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</si>
  <si>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货币发行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</si>
  <si>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</si>
  <si>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反假币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</si>
  <si>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重点金融机构监管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</si>
  <si>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金融稽查与案件处理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</si>
  <si>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金融行业电子化建设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</si>
  <si>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从业人员资格考试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</si>
  <si>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反洗钱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</si>
  <si>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金融部门其他监管支出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</si>
  <si>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</si>
  <si>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政策性银行亏损补贴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</si>
  <si>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利息费用补贴支出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</si>
  <si>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补充资本金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</si>
  <si>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风险基金补助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</si>
  <si>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其他金融发展支出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</si>
  <si>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金融调控支出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</si>
  <si>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中央银行亏损补贴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</si>
  <si>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其他金融调控支出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</si>
  <si>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其他金融支出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</si>
  <si>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</si>
  <si>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重点企业贷款贴息</t>
    </r>
  </si>
  <si>
    <r>
      <rPr>
        <b/>
        <sz val="10"/>
        <rFont val="宋体"/>
        <charset val="134"/>
      </rPr>
      <t>援助其他地区支出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</si>
  <si>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一般公共服务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</si>
  <si>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</si>
  <si>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文化体育与传媒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</si>
  <si>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医疗卫生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</si>
  <si>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节能环保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</si>
  <si>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农业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</si>
  <si>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交通运输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</si>
  <si>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住房保障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</si>
  <si>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其他支出</t>
    </r>
  </si>
  <si>
    <r>
      <rPr>
        <b/>
        <sz val="10"/>
        <rFont val="宋体"/>
        <charset val="134"/>
      </rPr>
      <t>自然资源海洋气象等支出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</si>
  <si>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自然资源事务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</si>
  <si>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自然资源规划及管理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</si>
  <si>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自然资源利用与保护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</si>
  <si>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自然资源社会公益服务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</si>
  <si>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</si>
  <si>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自然资源调查与确权登记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</si>
  <si>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土地资源储备支出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</si>
  <si>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地质矿产资源与环境调查</t>
    </r>
  </si>
  <si>
    <r>
      <rPr>
        <sz val="10"/>
        <rFont val="宋体"/>
        <charset val="134"/>
      </rPr>
      <t>　　地质勘查与矿产资源管理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</si>
  <si>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地质转产项目财政贴息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</si>
  <si>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国外风险勘查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</si>
  <si>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地质勘查基金</t>
    </r>
    <r>
      <rPr>
        <sz val="10"/>
        <rFont val="Arial"/>
        <charset val="134"/>
      </rPr>
      <t>(</t>
    </r>
    <r>
      <rPr>
        <sz val="10"/>
        <rFont val="宋体"/>
        <charset val="134"/>
      </rPr>
      <t>周转金</t>
    </r>
    <r>
      <rPr>
        <sz val="10"/>
        <rFont val="Arial"/>
        <charset val="134"/>
      </rPr>
      <t>)</t>
    </r>
    <r>
      <rPr>
        <sz val="10"/>
        <rFont val="宋体"/>
        <charset val="134"/>
      </rPr>
      <t>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</si>
  <si>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海域与海岛管理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</si>
  <si>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自然资源国际合作与海洋权益维护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</si>
  <si>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自然资源卫星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</si>
  <si>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极地考察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</si>
  <si>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深海调查与资源开发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</si>
  <si>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海港航标维护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</si>
  <si>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海水淡化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</si>
  <si>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无居民海岛使用金支出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</si>
  <si>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海洋战略规划与预警监测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</si>
  <si>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基础测绘与地理信息监管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</si>
  <si>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其他自然资源事务支出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</si>
  <si>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气象事务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</si>
  <si>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</si>
  <si>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气象探测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</si>
  <si>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气象信息传输及管理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</si>
  <si>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气象预报预测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</si>
  <si>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</si>
  <si>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气象装备保障维护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</si>
  <si>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气象基础设施建设与维修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</si>
  <si>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气象卫星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</si>
  <si>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气象法规与标准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</si>
  <si>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气象资金审计稽查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</si>
  <si>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其他气象事务支出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</si>
  <si>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其他自然资源海洋气象等支出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</si>
  <si>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其他自然资源海洋气象等支出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</si>
  <si>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住房保障支出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</si>
  <si>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保障性安居工程支出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</si>
  <si>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廉租住房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</si>
  <si>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沉陷区治理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</si>
  <si>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棚户区改造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</si>
  <si>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少数民族地区游牧民定居工程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</si>
  <si>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农村危房改造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</si>
  <si>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公共租赁住房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</si>
  <si>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保障性住房租金补贴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</si>
  <si>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老旧小区改造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</si>
  <si>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住房租赁市场发展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</si>
  <si>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其他保障性安居工程支出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</si>
  <si>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住房改革支出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</si>
  <si>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住房公积金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</si>
  <si>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提租补贴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</si>
  <si>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购房补贴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</si>
  <si>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城乡社区住宅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</si>
  <si>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公有住房建设和维修改造支出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</si>
  <si>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住房公积金管理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</si>
  <si>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其他城乡社区住宅支出</t>
    </r>
  </si>
  <si>
    <r>
      <rPr>
        <b/>
        <sz val="10"/>
        <rFont val="宋体"/>
        <charset val="134"/>
      </rPr>
      <t>粮油物资储备支出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</si>
  <si>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粮油事务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</si>
  <si>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粮食财务与审计支出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</si>
  <si>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粮食信息统计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</si>
  <si>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粮食专项业务活动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</si>
  <si>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国家粮油差价补贴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</si>
  <si>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粮食财务挂账利息补贴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</si>
  <si>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粮食财务挂账消化款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</si>
  <si>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处理陈化粮补贴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</si>
  <si>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粮食风险基金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</si>
  <si>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粮油市场调控专项资金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</si>
  <si>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其他粮油事务支出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</si>
  <si>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物资事务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</si>
  <si>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铁路专用线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</si>
  <si>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护库武警和民兵支出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</si>
  <si>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物资保管与保养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</si>
  <si>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专项贷款利息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</si>
  <si>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物资转移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</si>
  <si>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物资轮换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</si>
  <si>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仓库建设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</si>
  <si>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仓库安防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</si>
  <si>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其他物资事务支出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</si>
  <si>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</si>
  <si>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</si>
  <si>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天然铀能源储备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</si>
  <si>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煤炭储备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</si>
  <si>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其他能源储备支出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</si>
  <si>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粮油储备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</si>
  <si>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储备粮油补贴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</si>
  <si>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储备粮油差价补贴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</si>
  <si>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</t>
    </r>
    <r>
      <rPr>
        <sz val="10"/>
        <rFont val="Arial"/>
        <charset val="134"/>
      </rPr>
      <t>(</t>
    </r>
    <r>
      <rPr>
        <sz val="10"/>
        <rFont val="宋体"/>
        <charset val="134"/>
      </rPr>
      <t>油</t>
    </r>
    <r>
      <rPr>
        <sz val="10"/>
        <rFont val="Arial"/>
        <charset val="134"/>
      </rPr>
      <t>)</t>
    </r>
    <r>
      <rPr>
        <sz val="10"/>
        <rFont val="宋体"/>
        <charset val="134"/>
      </rPr>
      <t>库建设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</si>
  <si>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最低收购价政策支出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</si>
  <si>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其他粮油储备支出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</si>
  <si>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重要商品储备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</si>
  <si>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棉花储备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</si>
  <si>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食糖储备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</si>
  <si>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肉类储备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</si>
  <si>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化肥储备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</si>
  <si>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农药储备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</si>
  <si>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边销茶储备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</si>
  <si>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羊毛储备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</si>
  <si>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医药储备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</si>
  <si>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</si>
  <si>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战略物资储备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</si>
  <si>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</si>
  <si>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其他重要商品储备支出</t>
    </r>
  </si>
  <si>
    <r>
      <rPr>
        <b/>
        <sz val="10"/>
        <rFont val="宋体"/>
        <charset val="134"/>
      </rPr>
      <t>灾害防治及应急管理支出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</si>
  <si>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应急管理事务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</si>
  <si>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灾害风险防治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</si>
  <si>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国务院安委会专项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</si>
  <si>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</si>
  <si>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安全生产基础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</si>
  <si>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</si>
  <si>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</si>
  <si>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其他应急管理支出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</si>
  <si>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消防事务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</si>
  <si>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消防应急救援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</si>
  <si>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其他消防事务支出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</si>
  <si>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森林消防事务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</si>
  <si>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森林消防应急救援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</si>
  <si>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其他森林消防事务支出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</si>
  <si>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煤矿安全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</si>
  <si>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煤矿安全监察事务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</si>
  <si>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煤矿应急救援事务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</si>
  <si>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其他煤矿安全支出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</si>
  <si>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地震事务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</si>
  <si>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</si>
  <si>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地震预测预报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</si>
  <si>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地震灾害预防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</si>
  <si>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</si>
  <si>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地震环境探察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</si>
  <si>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防震减灾信息管理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</si>
  <si>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防震减灾基础管理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</si>
  <si>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</si>
  <si>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其他地震事务支出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</si>
  <si>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自然灾害防治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</si>
  <si>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地质灾害防治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</si>
  <si>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森林草原防灾减灾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</si>
  <si>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其他自然灾害防治支出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</si>
  <si>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自然灾害救灾及恢复重建支出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</si>
  <si>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中央自然灾害生活补助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</si>
  <si>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地方自然灾害生活补助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</si>
  <si>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自然灾害救灾补助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</si>
  <si>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自然灾害灾后重建补助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</si>
  <si>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其他自然灾害救灾及恢复重建支出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</si>
  <si>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其他灾害防治及应急管理支出</t>
    </r>
  </si>
  <si>
    <r>
      <rPr>
        <b/>
        <sz val="10"/>
        <rFont val="宋体"/>
        <charset val="134"/>
      </rPr>
      <t>其他支出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类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</si>
  <si>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</si>
  <si>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</si>
  <si>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</si>
  <si>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中央政府国内债务付息支出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</si>
  <si>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中央政府国外债务付息支出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</si>
  <si>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地方政府一般债务付息支出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</si>
  <si>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地方政府一般债券付息支出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</si>
  <si>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地方政府向外国政府借款付息支出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</si>
  <si>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地方政府向国际组织借款付息支出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</si>
  <si>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地方政府其他一般债务付息支出</t>
    </r>
  </si>
  <si>
    <r>
      <rPr>
        <b/>
        <sz val="10"/>
        <rFont val="宋体"/>
        <charset val="134"/>
      </rPr>
      <t>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</si>
  <si>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中央政府国内债务发行费用支出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</si>
  <si>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中央政府国外债务发行费用支出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</si>
  <si>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地方政府一般债务发行费用支出</t>
    </r>
  </si>
  <si>
    <r>
      <rPr>
        <sz val="11"/>
        <color rgb="FF000000"/>
        <rFont val="宋体"/>
        <charset val="134"/>
      </rPr>
      <t>附表</t>
    </r>
    <r>
      <rPr>
        <sz val="11"/>
        <color rgb="FF000000"/>
        <rFont val="Arial"/>
        <charset val="134"/>
      </rPr>
      <t>1-3</t>
    </r>
  </si>
  <si>
    <t>2022年一般公共预算基本支出决算表</t>
  </si>
  <si>
    <r>
      <rPr>
        <sz val="11"/>
        <color indexed="8"/>
        <rFont val="宋体"/>
        <charset val="134"/>
      </rPr>
      <t>单位：万元</t>
    </r>
  </si>
  <si>
    <r>
      <rPr>
        <b/>
        <sz val="10"/>
        <rFont val="宋体"/>
        <charset val="134"/>
      </rPr>
      <t>机关工资福利支出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</si>
  <si>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工资奖金津补贴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</si>
  <si>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社会保障缴费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</si>
  <si>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住房公积金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</si>
  <si>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其他工资福利支出</t>
    </r>
  </si>
  <si>
    <r>
      <rPr>
        <b/>
        <sz val="10"/>
        <rFont val="宋体"/>
        <charset val="134"/>
      </rPr>
      <t>机关商品和服务支出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</si>
  <si>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办公经费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</si>
  <si>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会议费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</si>
  <si>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培训费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</si>
  <si>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专用材料购置费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</si>
  <si>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委托业务费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</si>
  <si>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公务接待费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</si>
  <si>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因公出国</t>
    </r>
    <r>
      <rPr>
        <sz val="10"/>
        <rFont val="Arial"/>
        <charset val="134"/>
      </rPr>
      <t>(</t>
    </r>
    <r>
      <rPr>
        <sz val="10"/>
        <rFont val="宋体"/>
        <charset val="134"/>
      </rPr>
      <t>境</t>
    </r>
    <r>
      <rPr>
        <sz val="10"/>
        <rFont val="Arial"/>
        <charset val="134"/>
      </rPr>
      <t>)</t>
    </r>
    <r>
      <rPr>
        <sz val="10"/>
        <rFont val="宋体"/>
        <charset val="134"/>
      </rPr>
      <t>费用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</si>
  <si>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公务用车运行维护费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</si>
  <si>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维修</t>
    </r>
    <r>
      <rPr>
        <sz val="10"/>
        <rFont val="Arial"/>
        <charset val="134"/>
      </rPr>
      <t>(</t>
    </r>
    <r>
      <rPr>
        <sz val="10"/>
        <rFont val="宋体"/>
        <charset val="134"/>
      </rPr>
      <t>护</t>
    </r>
    <r>
      <rPr>
        <sz val="10"/>
        <rFont val="Arial"/>
        <charset val="134"/>
      </rPr>
      <t>)</t>
    </r>
    <r>
      <rPr>
        <sz val="10"/>
        <rFont val="宋体"/>
        <charset val="134"/>
      </rPr>
      <t>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</si>
  <si>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其他商品和服务支出</t>
    </r>
  </si>
  <si>
    <r>
      <rPr>
        <b/>
        <sz val="10"/>
        <rFont val="宋体"/>
        <charset val="134"/>
      </rPr>
      <t>机关资本性支出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一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</si>
  <si>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房屋建筑物购建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</si>
  <si>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基础设施建设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</si>
  <si>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公务用车购置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</si>
  <si>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土地征迁补偿和安置支出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</si>
  <si>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设备购置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</si>
  <si>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大型修缮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</si>
  <si>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其他资本性支出</t>
    </r>
  </si>
  <si>
    <r>
      <rPr>
        <b/>
        <sz val="10"/>
        <rFont val="宋体"/>
        <charset val="134"/>
      </rPr>
      <t>机关资本性支出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二</t>
    </r>
    <r>
      <rPr>
        <b/>
        <sz val="10"/>
        <rFont val="Arial"/>
        <charset val="134"/>
      </rPr>
      <t>)</t>
    </r>
  </si>
  <si>
    <r>
      <rPr>
        <b/>
        <sz val="10"/>
        <rFont val="宋体"/>
        <charset val="134"/>
      </rPr>
      <t>对事业单位经常性补助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</si>
  <si>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工资福利支出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</si>
  <si>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商品和服务支出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</si>
  <si>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其他对事业单位补助</t>
    </r>
  </si>
  <si>
    <r>
      <rPr>
        <b/>
        <sz val="10"/>
        <rFont val="宋体"/>
        <charset val="134"/>
      </rPr>
      <t>对事业单位资本性补助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</si>
  <si>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</si>
  <si>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</si>
  <si>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对企业补助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</si>
  <si>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费用补贴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</si>
  <si>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利息补贴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</si>
  <si>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其他对企业补助</t>
    </r>
  </si>
  <si>
    <r>
      <rPr>
        <b/>
        <sz val="10"/>
        <rFont val="宋体"/>
        <charset val="134"/>
      </rPr>
      <t>对企业资本性支出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</si>
  <si>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对企业资本性支出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</si>
  <si>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对企业资本性支出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</si>
  <si>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对个人和家庭的补助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</si>
  <si>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社会福利和救助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</si>
  <si>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助学金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</si>
  <si>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个人农业生产补贴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</si>
  <si>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离退休费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</si>
  <si>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其他对个人和家庭补助</t>
    </r>
  </si>
  <si>
    <r>
      <rPr>
        <b/>
        <sz val="10"/>
        <rFont val="宋体"/>
        <charset val="134"/>
      </rPr>
      <t>对社会保障基金补助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</si>
  <si>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对社会保险基金补助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</si>
  <si>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补充全国社会保障基金</t>
    </r>
  </si>
  <si>
    <r>
      <rPr>
        <b/>
        <sz val="10"/>
        <rFont val="宋体"/>
        <charset val="134"/>
      </rPr>
      <t>债务利息及费用支出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</si>
  <si>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国内债务付息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</si>
  <si>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国外债务付息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</si>
  <si>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国内债务发行费用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</si>
  <si>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国外债务发行费用</t>
    </r>
  </si>
  <si>
    <r>
      <rPr>
        <b/>
        <sz val="10"/>
        <rFont val="宋体"/>
        <charset val="134"/>
      </rPr>
      <t>其他支出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</si>
  <si>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赠与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</si>
  <si>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国家赔偿费用支出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</si>
  <si>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对民间非营利组织和群众性自治组织补贴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</si>
  <si>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其他支出</t>
    </r>
  </si>
  <si>
    <t>附表1-4</t>
  </si>
  <si>
    <t>2022年度一般公共预算收支平衡表</t>
  </si>
  <si>
    <t>项目</t>
  </si>
  <si>
    <t>决 算 数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</si>
  <si>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</si>
  <si>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</si>
  <si>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</si>
  <si>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</si>
  <si>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</si>
  <si>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</si>
  <si>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</si>
  <si>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</si>
  <si>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</si>
  <si>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</si>
  <si>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</si>
  <si>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</si>
  <si>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</si>
  <si>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</si>
  <si>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</si>
  <si>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</si>
  <si>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</si>
  <si>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</si>
  <si>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 xml:space="preserve">  一般性转移支付收入</t>
  </si>
  <si>
    <t xml:space="preserve">  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</si>
  <si>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</si>
  <si>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</si>
  <si>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</si>
  <si>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</si>
  <si>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</si>
  <si>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</si>
  <si>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</si>
  <si>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</si>
  <si>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</si>
  <si>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</si>
  <si>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</si>
  <si>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</si>
  <si>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</si>
  <si>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</si>
  <si>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</si>
  <si>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</si>
  <si>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</si>
  <si>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</si>
  <si>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</si>
  <si>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</si>
  <si>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</si>
  <si>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</si>
  <si>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</si>
  <si>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</si>
  <si>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欠发达地区转移支付收入</t>
  </si>
  <si>
    <t xml:space="preserve">    欠发达地区转移支付支出</t>
  </si>
  <si>
    <t xml:space="preserve">    一般公共服务共同财政事权转移支付收入  </t>
  </si>
  <si>
    <t xml:space="preserve">    一般公共服务共同财政事权转移支付支出  </t>
  </si>
  <si>
    <t xml:space="preserve">    外交共同财政事权转移支付收入  </t>
  </si>
  <si>
    <t xml:space="preserve">    外交共同财政事权转移支付支出 </t>
  </si>
  <si>
    <t xml:space="preserve">    国防共同财政事权转移支付收入  </t>
  </si>
  <si>
    <t xml:space="preserve">    国防共同财政事权转移支付支出 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</si>
  <si>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</si>
  <si>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</si>
  <si>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</si>
  <si>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</si>
  <si>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</si>
  <si>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</si>
  <si>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</si>
  <si>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</si>
  <si>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</si>
  <si>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</si>
  <si>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</si>
  <si>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医疗卫生共同财政事权转移支付支出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</si>
  <si>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</si>
  <si>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</si>
  <si>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城乡社区共同财政事权转移支付收入  </t>
  </si>
  <si>
    <t xml:space="preserve">    城乡社区共同财政事权转移支付支出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</si>
  <si>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</si>
  <si>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</si>
  <si>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</si>
  <si>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</si>
  <si>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资源勘探工业信息等共同财政事权转移支付收入  </t>
  </si>
  <si>
    <t xml:space="preserve">    资源勘探工业信息等共同财政事权转移支付支出 </t>
  </si>
  <si>
    <t xml:space="preserve">    商业服务业等共同财政事权转移支付收入  </t>
  </si>
  <si>
    <t xml:space="preserve">    商业服务业等共同财政事权转移支付支出</t>
  </si>
  <si>
    <t xml:space="preserve">    金融共同财政事权转移支付收入  </t>
  </si>
  <si>
    <t xml:space="preserve">    金融共同财政事权转移支付支出 </t>
  </si>
  <si>
    <t xml:space="preserve">    自然资源海洋气象等共同财政事权转移支付收入  </t>
  </si>
  <si>
    <t xml:space="preserve">    自然资源海洋气象等共同财政事权转移支付支出  </t>
  </si>
  <si>
    <t xml:space="preserve">    住房保障共同财政事权转移支付收入  </t>
  </si>
  <si>
    <t xml:space="preserve">    住房保障共同财政事权转移支付支出</t>
  </si>
  <si>
    <t xml:space="preserve">    粮油物资储备共同财政事权转移支付收入  </t>
  </si>
  <si>
    <t xml:space="preserve">    粮油物资储备共同财政事权转移支付支出</t>
  </si>
  <si>
    <t xml:space="preserve">    灾害防治及应急管理共同财政事权转移支付收入  </t>
  </si>
  <si>
    <t xml:space="preserve">    灾害防治及应急管理共同财政事权转移支付支出  </t>
  </si>
  <si>
    <t xml:space="preserve">    其他共同财政事权转移支付收入  </t>
  </si>
  <si>
    <t xml:space="preserve">    其他共同财政事权转移支付支出 </t>
  </si>
  <si>
    <t xml:space="preserve">    增值税留抵退税转移支付收入</t>
  </si>
  <si>
    <t xml:space="preserve">    增值税留抵退税转移支付支出</t>
  </si>
  <si>
    <t xml:space="preserve">    其他退税减税降费转移支付收入</t>
  </si>
  <si>
    <t xml:space="preserve">    其他退税减税降费转移支付支出</t>
  </si>
  <si>
    <t xml:space="preserve">    补充县区财力转移支付收入</t>
  </si>
  <si>
    <t xml:space="preserve">    补充县区财力转移支付支出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</si>
  <si>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</si>
  <si>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</si>
  <si>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</si>
  <si>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</si>
  <si>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</si>
  <si>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</si>
  <si>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</si>
  <si>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</si>
  <si>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</si>
  <si>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</si>
  <si>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</si>
  <si>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</si>
  <si>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</si>
  <si>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</si>
  <si>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</si>
  <si>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</si>
  <si>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</si>
  <si>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</si>
  <si>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</si>
  <si>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</si>
  <si>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</si>
  <si>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</si>
  <si>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</si>
  <si>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</si>
  <si>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</si>
  <si>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其他支出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</si>
  <si>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</si>
  <si>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</si>
  <si>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</si>
  <si>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</si>
  <si>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</si>
  <si>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</si>
  <si>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待偿债再融资一般债券上年结余</t>
  </si>
  <si>
    <t>上年结余收入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</si>
  <si>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</si>
  <si>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</si>
  <si>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</si>
  <si>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</si>
  <si>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</si>
  <si>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</si>
  <si>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</si>
  <si>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</si>
  <si>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</si>
  <si>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</si>
  <si>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</si>
  <si>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</si>
  <si>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</si>
  <si>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</si>
  <si>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</si>
  <si>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</si>
  <si>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</si>
  <si>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</si>
  <si>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</si>
  <si>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</si>
  <si>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</si>
  <si>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</si>
  <si>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</si>
  <si>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</si>
  <si>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</si>
  <si>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</si>
  <si>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</si>
  <si>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</si>
  <si>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</si>
  <si>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</si>
  <si>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补充预算周转金</t>
  </si>
  <si>
    <t>国债转贷资金上年结余</t>
  </si>
  <si>
    <t>拨付国债转贷资金数</t>
  </si>
  <si>
    <t>国债转贷转补助数</t>
  </si>
  <si>
    <t>国债转贷资金结余</t>
  </si>
  <si>
    <t>动用预算稳定调节基金</t>
  </si>
  <si>
    <t>安排预算稳定调节基金</t>
  </si>
  <si>
    <t>区域间转移性收入</t>
  </si>
  <si>
    <t>区域间转移性支出</t>
  </si>
  <si>
    <t xml:space="preserve">  接受其他地区援助收入</t>
  </si>
  <si>
    <t xml:space="preserve">  援助其他地区支出</t>
  </si>
  <si>
    <t xml:space="preserve">    接受其他省(自治区、直辖市、计划单列市)援助收入</t>
  </si>
  <si>
    <t xml:space="preserve">    援助其他省(自治区、直辖市、计划单列市)支出</t>
  </si>
  <si>
    <t xml:space="preserve">    接受省内其他地市(区)援助收入</t>
  </si>
  <si>
    <t xml:space="preserve">    援助省内其他地市(区)支出</t>
  </si>
  <si>
    <t xml:space="preserve">    接受市内其他县市(区)援助收入</t>
  </si>
  <si>
    <t xml:space="preserve">    援助市内其他县市(区)支出</t>
  </si>
  <si>
    <t xml:space="preserve">  生态保护补偿转移性收入</t>
  </si>
  <si>
    <t xml:space="preserve">  生态保护补偿转移性支出</t>
  </si>
  <si>
    <t xml:space="preserve">    其他省(自治区、直辖市、计划单列市)横向生态保护补偿转移性收入</t>
  </si>
  <si>
    <t xml:space="preserve">    其他省(自治区、直辖市、计划单列市)横向生态保护补偿转移性支出</t>
  </si>
  <si>
    <t xml:space="preserve">    省内其他地市(区)横向生态保护补偿转移性收入</t>
  </si>
  <si>
    <t xml:space="preserve">    省内其他地市(区)横向生态保护补偿转移性支出</t>
  </si>
  <si>
    <t xml:space="preserve">    市内其他县市(区)横向生态保护补偿转移性收入</t>
  </si>
  <si>
    <t xml:space="preserve">    市内其他县市(区)横向生态保护补偿转移性支出</t>
  </si>
  <si>
    <t xml:space="preserve">  土地指标调剂转移性收入</t>
  </si>
  <si>
    <t xml:space="preserve">  土地指标调剂转移性支出</t>
  </si>
  <si>
    <t xml:space="preserve">    其他省(自治区、直辖市、计划单列市)横向土地指标调剂转移性收入</t>
  </si>
  <si>
    <t xml:space="preserve">    其他省(自治区、直辖市、计划单列市)横向土地指标调剂转移性支出</t>
  </si>
  <si>
    <t xml:space="preserve">    省内其他地市(区)横向土地指标调剂转移性收入</t>
  </si>
  <si>
    <t xml:space="preserve">    省内其他地市(区)横向土地指标调剂转移性支出</t>
  </si>
  <si>
    <t xml:space="preserve">    市内其他县市(区)横向土地指标调剂转移性收入</t>
  </si>
  <si>
    <t xml:space="preserve">    市内其他县市(区)横向土地指标调剂转移性支出</t>
  </si>
  <si>
    <t xml:space="preserve">  其他转移性收入</t>
  </si>
  <si>
    <t xml:space="preserve">  其他转移性支出</t>
  </si>
  <si>
    <t xml:space="preserve">    其他省(自治区、直辖市、计划单列市)其他转移性收入</t>
  </si>
  <si>
    <t xml:space="preserve">    其他省(自治区、直辖市、计划单列市)其他转移性支出</t>
  </si>
  <si>
    <t xml:space="preserve">    省内其他地市(区)其他转移性收入</t>
  </si>
  <si>
    <t xml:space="preserve">    省内其他地市(区)其他转移性支出</t>
  </si>
  <si>
    <t xml:space="preserve">    市内其他县市(区)其他转移性收入</t>
  </si>
  <si>
    <t xml:space="preserve">    市内其他县市(区)其他转移性支出</t>
  </si>
  <si>
    <t>省补助计划单列市收入</t>
  </si>
  <si>
    <t>计划单列市上解省支出</t>
  </si>
  <si>
    <t>计划单列市上解省收入</t>
  </si>
  <si>
    <t>省补助计划单列市支出</t>
  </si>
  <si>
    <t>待偿债再融资一般债券结余</t>
  </si>
  <si>
    <t>年终结余</t>
  </si>
  <si>
    <t>减:结转下年的支出</t>
  </si>
  <si>
    <t>净结余</t>
  </si>
  <si>
    <t>收  入  总  计</t>
  </si>
  <si>
    <t>支  出  总  计</t>
  </si>
  <si>
    <t>附表1-5</t>
  </si>
  <si>
    <t>2022年一般公共预算税收返还和转移支付决算表</t>
  </si>
  <si>
    <t>单位:万元</t>
  </si>
  <si>
    <t>预算科目</t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</si>
  <si>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返还性收入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</si>
  <si>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所得税基数返还收入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</si>
  <si>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成品油税费改革税收返还收入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</si>
  <si>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增值税税收返还收入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</si>
  <si>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消费税税收返还收入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</si>
  <si>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增值税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五五分享</t>
    </r>
    <r>
      <rPr>
        <sz val="10"/>
        <rFont val="Arial"/>
        <charset val="134"/>
      </rPr>
      <t>”</t>
    </r>
    <r>
      <rPr>
        <sz val="10"/>
        <rFont val="宋体"/>
        <charset val="134"/>
      </rPr>
      <t>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</si>
  <si>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其他返还性收入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</si>
  <si>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一般性转移支付收入</t>
    </r>
  </si>
  <si>
    <t>附表1-6</t>
  </si>
  <si>
    <t>2022年省对市县专项转移支付决算表</t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</si>
  <si>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专项转移支付收入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</si>
  <si>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一般公共服务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</si>
  <si>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</si>
  <si>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</si>
  <si>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</si>
  <si>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</si>
  <si>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科学技术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</si>
  <si>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文化旅游体育与传媒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</si>
  <si>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社会保障和就业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</si>
  <si>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卫生健康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</si>
  <si>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节能环保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</si>
  <si>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</si>
  <si>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农林水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</si>
  <si>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</si>
  <si>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资源勘探信息等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</si>
  <si>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商业服务业等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</si>
  <si>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</si>
  <si>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自然资源海洋气象等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</si>
  <si>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住房保障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</si>
  <si>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粮油物资储备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</si>
  <si>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灾害防治及应急管理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</si>
  <si>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其他收入</t>
    </r>
  </si>
  <si>
    <r>
      <rPr>
        <sz val="11"/>
        <color rgb="FF000000"/>
        <rFont val="宋体"/>
        <charset val="134"/>
      </rPr>
      <t>附表</t>
    </r>
    <r>
      <rPr>
        <sz val="11"/>
        <color rgb="FF000000"/>
        <rFont val="Calibri"/>
        <charset val="134"/>
      </rPr>
      <t>1-7</t>
    </r>
  </si>
  <si>
    <t>2022年地方政府（一般）债务限额余额情况表</t>
  </si>
  <si>
    <t>一般债务</t>
  </si>
  <si>
    <t>小计</t>
  </si>
  <si>
    <t>一般债券</t>
  </si>
  <si>
    <t>向外国政府借款</t>
  </si>
  <si>
    <t>向国际组织借款</t>
  </si>
  <si>
    <t>其他一般债务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</si>
  <si>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</si>
  <si>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</si>
  <si>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</si>
  <si>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</si>
  <si>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</si>
  <si>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</si>
  <si>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附表1-8</t>
  </si>
  <si>
    <t>2022年一般公共预算“三公”经费支出情况表</t>
  </si>
  <si>
    <t xml:space="preserve">      单位：万元</t>
  </si>
  <si>
    <t xml:space="preserve">  1.因公出国（境）费</t>
  </si>
  <si>
    <t xml:space="preserve">  2.公务用车购置及运行维护费</t>
  </si>
  <si>
    <t xml:space="preserve">    （1）公务用车购置费</t>
  </si>
  <si>
    <t xml:space="preserve">    （2）公务用车运行维护费</t>
  </si>
  <si>
    <t xml:space="preserve">  3.公务接待费</t>
  </si>
  <si>
    <t>第二部分</t>
  </si>
  <si>
    <t>政 府 性 基 金</t>
  </si>
  <si>
    <t>附表1-9</t>
  </si>
  <si>
    <t>2022年县级政府性基金收支决算总表</t>
  </si>
  <si>
    <t>项  目</t>
  </si>
  <si>
    <t>国家电影事业发展专项资金收入</t>
  </si>
  <si>
    <t>国家电影事业发展专项资金相关支出</t>
  </si>
  <si>
    <t>大中型水库移民后期扶持基金收入</t>
  </si>
  <si>
    <t>大中型水库移民后期扶持基金支出</t>
  </si>
  <si>
    <t>小型水库移民扶助基金收入</t>
  </si>
  <si>
    <t>小型水库移民扶助基金相关支出</t>
  </si>
  <si>
    <t>……</t>
  </si>
  <si>
    <t>国有土地使用权出让收入相关支出</t>
  </si>
  <si>
    <t>国有土地使用权出让收入</t>
  </si>
  <si>
    <t>国有土地收益基金相关支出</t>
  </si>
  <si>
    <t>国有土地收益基金收入</t>
  </si>
  <si>
    <t>农业土地开发资金相关支出</t>
  </si>
  <si>
    <t>农业土地开发资金收入</t>
  </si>
  <si>
    <t>城市基础设施配套费相关支出</t>
  </si>
  <si>
    <t>城市基础设施配套费收入</t>
  </si>
  <si>
    <t>污水处理费相关支出</t>
  </si>
  <si>
    <t>车辆通行费</t>
  </si>
  <si>
    <t>其他政府性基金及对应专项债务收入安排的支出</t>
  </si>
  <si>
    <t>污水处理费收入</t>
  </si>
  <si>
    <t>彩票发行销售机构业务费安排的支出</t>
  </si>
  <si>
    <t>彩票发行机构和彩票销售机构的业务费用</t>
  </si>
  <si>
    <t>彩票公益金排的支出</t>
  </si>
  <si>
    <t>其他政府性基金收入</t>
  </si>
  <si>
    <t>旅游发展基金支出</t>
  </si>
  <si>
    <t>专项债券对应项目专项收入</t>
  </si>
  <si>
    <t>债务付息支出</t>
  </si>
  <si>
    <t>本年收入合计</t>
  </si>
  <si>
    <t>债务发行费用支出</t>
  </si>
  <si>
    <t>地方政府专项债务收入</t>
  </si>
  <si>
    <t>抗疫特别国债安排的支出</t>
  </si>
  <si>
    <t>调入资金</t>
  </si>
  <si>
    <t>收入总计</t>
  </si>
  <si>
    <t>附表1-10</t>
  </si>
  <si>
    <t>2022年县级政府性基金支出决算表</t>
  </si>
  <si>
    <t>决算数为上年决算数%</t>
  </si>
  <si>
    <t>本年支出合计</t>
  </si>
  <si>
    <t xml:space="preserve">   ……</t>
  </si>
  <si>
    <t>支出总计</t>
  </si>
  <si>
    <t>附表1-11</t>
  </si>
  <si>
    <t>2022年省对县政府性基金转移支付决算表</t>
  </si>
  <si>
    <t>项   目</t>
  </si>
  <si>
    <t>核电站乏燃料处理处置基金支出</t>
  </si>
  <si>
    <t>可再生能源电价附加收入安排的支出</t>
  </si>
  <si>
    <t>废弃电器电子产品处理基金支出</t>
  </si>
  <si>
    <t>国有土地使用权出让相关支出</t>
  </si>
  <si>
    <t>大中型水库库区基金相关支出</t>
  </si>
  <si>
    <t>三峡水库库区基金支出</t>
  </si>
  <si>
    <t>国家重大水利工程建设基金相关支出</t>
  </si>
  <si>
    <t>海南省高等级公路车辆通行附加费相关支出</t>
  </si>
  <si>
    <t>车辆通行费相关支出</t>
  </si>
  <si>
    <t>港口建设费相关支出</t>
  </si>
  <si>
    <t>铁路建设基金支出</t>
  </si>
  <si>
    <t>船舶油污损害赔偿基金支出</t>
  </si>
  <si>
    <t>民航发展基金支出</t>
  </si>
  <si>
    <t>农网还贷资金支出</t>
  </si>
  <si>
    <t>彩票公益金相关支出</t>
  </si>
  <si>
    <t>特别抗疫国债收入</t>
  </si>
  <si>
    <t>合    计</t>
  </si>
  <si>
    <t>2022年地方政府（专项）债务限额余额情况表</t>
  </si>
  <si>
    <t>专项债务</t>
  </si>
  <si>
    <t>专项债券</t>
  </si>
  <si>
    <t>其他专项债务</t>
  </si>
  <si>
    <t>第三部分</t>
  </si>
  <si>
    <t>国 有 资 本 经 营</t>
  </si>
  <si>
    <t>2022年国有资本经营预算收入决算总表</t>
  </si>
  <si>
    <r>
      <rPr>
        <sz val="10"/>
        <rFont val="宋体"/>
        <charset val="134"/>
      </rPr>
      <t>单位</t>
    </r>
    <r>
      <rPr>
        <sz val="10"/>
        <rFont val="Arial"/>
        <charset val="134"/>
      </rPr>
      <t>: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</si>
  <si>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预算科目</t>
    </r>
  </si>
  <si>
    <r>
      <rPr>
        <sz val="10"/>
        <rFont val="宋体"/>
        <charset val="134"/>
      </rPr>
      <t>预算数</t>
    </r>
  </si>
  <si>
    <r>
      <rPr>
        <sz val="10"/>
        <rFont val="宋体"/>
        <charset val="134"/>
      </rPr>
      <t>调整预算数</t>
    </r>
  </si>
  <si>
    <r>
      <rPr>
        <sz val="10"/>
        <rFont val="宋体"/>
        <charset val="134"/>
      </rPr>
      <t>决算数</t>
    </r>
  </si>
  <si>
    <r>
      <rPr>
        <sz val="10"/>
        <rFont val="宋体"/>
        <charset val="134"/>
      </rPr>
      <t>利润收入</t>
    </r>
  </si>
  <si>
    <r>
      <rPr>
        <sz val="10"/>
        <rFont val="宋体"/>
        <charset val="134"/>
      </rPr>
      <t>股利、股息收入</t>
    </r>
  </si>
  <si>
    <r>
      <rPr>
        <sz val="10"/>
        <rFont val="宋体"/>
        <charset val="134"/>
      </rPr>
      <t>产权转让收入</t>
    </r>
  </si>
  <si>
    <r>
      <rPr>
        <sz val="10"/>
        <rFont val="宋体"/>
        <charset val="134"/>
      </rPr>
      <t>清算收入</t>
    </r>
  </si>
  <si>
    <r>
      <rPr>
        <sz val="10"/>
        <rFont val="宋体"/>
        <charset val="134"/>
      </rPr>
      <t>其他国有资本经营预算收入</t>
    </r>
  </si>
  <si>
    <r>
      <rPr>
        <sz val="10"/>
        <rFont val="宋体"/>
        <charset val="134"/>
      </rPr>
      <t>本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年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收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入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合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</si>
  <si>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上级补助收入</t>
    </r>
  </si>
  <si>
    <r>
      <rPr>
        <sz val="10"/>
        <rFont val="宋体"/>
        <charset val="134"/>
      </rPr>
      <t>上年结余</t>
    </r>
  </si>
  <si>
    <r>
      <rPr>
        <sz val="10"/>
        <rFont val="宋体"/>
        <charset val="134"/>
      </rPr>
      <t>省补助计划单列市收入</t>
    </r>
  </si>
  <si>
    <r>
      <rPr>
        <sz val="10"/>
        <rFont val="宋体"/>
        <charset val="134"/>
      </rPr>
      <t>收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入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总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计</t>
    </r>
  </si>
  <si>
    <t>2022年国有资本经营预算支出决算总表</t>
  </si>
  <si>
    <r>
      <rPr>
        <sz val="10"/>
        <rFont val="宋体"/>
        <charset val="134"/>
      </rPr>
      <t>解决历史遗留问题及改革成本支出</t>
    </r>
  </si>
  <si>
    <r>
      <rPr>
        <sz val="10"/>
        <rFont val="宋体"/>
        <charset val="134"/>
      </rPr>
      <t>国有企业资本金注入</t>
    </r>
  </si>
  <si>
    <r>
      <rPr>
        <sz val="10"/>
        <rFont val="宋体"/>
        <charset val="134"/>
      </rPr>
      <t>国有企业政策性补贴</t>
    </r>
  </si>
  <si>
    <r>
      <rPr>
        <sz val="10"/>
        <rFont val="宋体"/>
        <charset val="134"/>
      </rPr>
      <t>金融国有资本经营预算支出</t>
    </r>
  </si>
  <si>
    <r>
      <rPr>
        <sz val="10"/>
        <rFont val="宋体"/>
        <charset val="134"/>
      </rPr>
      <t>其他国有资本经营预算支出</t>
    </r>
  </si>
  <si>
    <r>
      <rPr>
        <sz val="10"/>
        <rFont val="宋体"/>
        <charset val="134"/>
      </rPr>
      <t>本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年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支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出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合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</si>
  <si>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上解上级支出</t>
    </r>
  </si>
  <si>
    <r>
      <rPr>
        <sz val="10"/>
        <rFont val="宋体"/>
        <charset val="134"/>
      </rPr>
      <t>计划单列市上解省支出</t>
    </r>
  </si>
  <si>
    <r>
      <rPr>
        <sz val="10"/>
        <rFont val="宋体"/>
        <charset val="134"/>
      </rPr>
      <t>调出资金</t>
    </r>
  </si>
  <si>
    <r>
      <rPr>
        <sz val="10"/>
        <rFont val="宋体"/>
        <charset val="134"/>
      </rPr>
      <t>年终结余</t>
    </r>
  </si>
  <si>
    <r>
      <rPr>
        <sz val="10"/>
        <rFont val="宋体"/>
        <charset val="134"/>
      </rPr>
      <t>支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出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总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计</t>
    </r>
  </si>
  <si>
    <t>第四部分</t>
  </si>
  <si>
    <t>社 会 保 险 基 金</t>
  </si>
  <si>
    <t>2022年度肃南裕固族自治县社会保险基金预算收支情况表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</si>
  <si>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</si>
  <si>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</si>
  <si>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</si>
  <si>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</si>
  <si>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</si>
  <si>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职工基本医疗保险(含生育保险)基金</t>
  </si>
  <si>
    <t>城乡居民基本医疗保险基金</t>
  </si>
  <si>
    <t>工伤保险基金</t>
  </si>
  <si>
    <t>失业保险基金</t>
  </si>
  <si>
    <t>一、收入</t>
  </si>
  <si>
    <t xml:space="preserve">   其中:社会保险费收入</t>
  </si>
  <si>
    <t xml:space="preserve">        财政补贴收入</t>
  </si>
  <si>
    <t xml:space="preserve">        利息收入</t>
  </si>
  <si>
    <t xml:space="preserve">        委托投资收益</t>
  </si>
  <si>
    <t xml:space="preserve">        转移收入</t>
  </si>
  <si>
    <t xml:space="preserve">        其他收入</t>
  </si>
  <si>
    <t xml:space="preserve">        全国统筹调剂资金收入</t>
  </si>
  <si>
    <t>二、支出</t>
  </si>
  <si>
    <t xml:space="preserve">   其中:社会保险待遇支出</t>
  </si>
  <si>
    <t xml:space="preserve">        转移支出</t>
  </si>
  <si>
    <t xml:space="preserve">        其他支出</t>
  </si>
  <si>
    <t xml:space="preserve">        全国统筹调剂资金支出</t>
  </si>
  <si>
    <t>三、本年收支结余</t>
  </si>
  <si>
    <t>四、年末滚存结余</t>
  </si>
  <si>
    <t>2022年社会保险基金预算收入决算表</t>
  </si>
  <si>
    <r>
      <rPr>
        <b/>
        <sz val="10"/>
        <rFont val="宋体"/>
        <charset val="134"/>
      </rPr>
      <t>项</t>
    </r>
    <r>
      <rPr>
        <b/>
        <sz val="10"/>
        <rFont val="Arial"/>
        <charset val="134"/>
      </rPr>
      <t xml:space="preserve">    </t>
    </r>
    <r>
      <rPr>
        <b/>
        <sz val="10"/>
        <rFont val="宋体"/>
        <charset val="134"/>
      </rPr>
      <t>目</t>
    </r>
  </si>
  <si>
    <r>
      <rPr>
        <b/>
        <sz val="10"/>
        <rFont val="宋体"/>
        <charset val="134"/>
      </rPr>
      <t>合计</t>
    </r>
  </si>
  <si>
    <r>
      <rPr>
        <b/>
        <sz val="10"/>
        <rFont val="宋体"/>
        <charset val="134"/>
      </rPr>
      <t>企业职工基本养老保险基金</t>
    </r>
  </si>
  <si>
    <r>
      <rPr>
        <b/>
        <sz val="10"/>
        <rFont val="宋体"/>
        <charset val="134"/>
      </rPr>
      <t>城乡居民基本养老保险基金</t>
    </r>
  </si>
  <si>
    <r>
      <rPr>
        <b/>
        <sz val="10"/>
        <rFont val="宋体"/>
        <charset val="134"/>
      </rPr>
      <t>机关事业单位基本养老保险基金</t>
    </r>
  </si>
  <si>
    <r>
      <rPr>
        <b/>
        <sz val="10"/>
        <rFont val="宋体"/>
        <charset val="134"/>
      </rPr>
      <t>职工基本医疗保险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含生育保险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基金</t>
    </r>
  </si>
  <si>
    <r>
      <rPr>
        <b/>
        <sz val="10"/>
        <rFont val="宋体"/>
        <charset val="134"/>
      </rPr>
      <t>城乡居民基本医疗保险基金</t>
    </r>
  </si>
  <si>
    <r>
      <rPr>
        <b/>
        <sz val="10"/>
        <rFont val="宋体"/>
        <charset val="134"/>
      </rPr>
      <t>工伤保险基金</t>
    </r>
  </si>
  <si>
    <r>
      <rPr>
        <b/>
        <sz val="10"/>
        <rFont val="宋体"/>
        <charset val="134"/>
      </rPr>
      <t>失业保险基金</t>
    </r>
  </si>
  <si>
    <t>收入</t>
  </si>
  <si>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其中</t>
    </r>
    <r>
      <rPr>
        <sz val="10"/>
        <rFont val="Arial"/>
        <charset val="134"/>
      </rPr>
      <t>:</t>
    </r>
    <r>
      <rPr>
        <sz val="10"/>
        <rFont val="宋体"/>
        <charset val="134"/>
      </rPr>
      <t>社会保险费收入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</si>
  <si>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利息收入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</si>
  <si>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财政补贴收入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</si>
  <si>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委托投资收益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</si>
  <si>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其他收入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</si>
  <si>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转移收入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</si>
  <si>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中央调剂资金收入</t>
    </r>
  </si>
  <si>
    <t>2022年社会保险基金预算支出决算表</t>
  </si>
  <si>
    <t>支出</t>
  </si>
  <si>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其中</t>
    </r>
    <r>
      <rPr>
        <sz val="10"/>
        <rFont val="Arial"/>
        <charset val="134"/>
      </rPr>
      <t>:</t>
    </r>
    <r>
      <rPr>
        <sz val="10"/>
        <rFont val="宋体"/>
        <charset val="134"/>
      </rPr>
      <t>社会保险待遇支出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</si>
  <si>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其他支出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</si>
  <si>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转移支出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</si>
  <si>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中央调剂资金支出</t>
    </r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</si>
</sst>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;[Red]\-0\ "/>
    <numFmt numFmtId="177" formatCode="0.0_ "/>
    <numFmt numFmtId="178" formatCode="#,##0.00_);[Red]\(#,##0.00\)"/>
    <numFmt numFmtId="179" formatCode="#,##0_ "/>
    <numFmt numFmtId="180" formatCode="0_);[Red]\(0\)"/>
  </numFmts>
  <fonts count="72"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0"/>
      <color indexed="8"/>
      <name val="Arial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Arial"/>
      <charset val="134"/>
    </font>
    <font>
      <b/>
      <sz val="11"/>
      <color indexed="8"/>
      <name val="Calibri"/>
      <charset val="134"/>
    </font>
    <font>
      <sz val="11"/>
      <color indexed="8"/>
      <name val="Arial"/>
      <charset val="134"/>
    </font>
    <font>
      <sz val="12"/>
      <name val="宋体"/>
      <charset val="134"/>
    </font>
    <font>
      <sz val="12"/>
      <name val="Arial"/>
      <charset val="134"/>
    </font>
    <font>
      <b/>
      <sz val="24"/>
      <color indexed="8"/>
      <name val="宋体"/>
      <charset val="134"/>
    </font>
    <font>
      <b/>
      <sz val="3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Arial"/>
      <charset val="134"/>
    </font>
    <font>
      <b/>
      <sz val="18"/>
      <name val="宋体"/>
      <charset val="134"/>
    </font>
    <font>
      <sz val="10"/>
      <color indexed="8"/>
      <name val="黑体"/>
      <charset val="134"/>
    </font>
    <font>
      <b/>
      <sz val="20"/>
      <color indexed="8"/>
      <name val="宋体"/>
      <charset val="134"/>
    </font>
    <font>
      <sz val="11"/>
      <name val="Arial"/>
      <charset val="134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22"/>
      <color theme="1"/>
      <name val="Calibri"/>
      <charset val="134"/>
    </font>
    <font>
      <sz val="12"/>
      <color theme="1"/>
      <name val="Calibri"/>
      <charset val="134"/>
    </font>
    <font>
      <sz val="11"/>
      <color theme="1"/>
      <name val="Calibri"/>
      <charset val="134"/>
    </font>
    <font>
      <sz val="11"/>
      <color rgb="FF000000"/>
      <name val="Calibri"/>
      <charset val="134"/>
    </font>
    <font>
      <sz val="11"/>
      <color theme="1"/>
      <name val="宋体"/>
      <charset val="134"/>
    </font>
    <font>
      <sz val="10"/>
      <color theme="1"/>
      <name val="黑体"/>
      <charset val="134"/>
    </font>
    <font>
      <sz val="11"/>
      <color rgb="FF000000"/>
      <name val="宋体"/>
      <charset val="134"/>
    </font>
    <font>
      <b/>
      <sz val="20"/>
      <color theme="1"/>
      <name val="宋体"/>
      <charset val="134"/>
    </font>
    <font>
      <b/>
      <sz val="20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Arial"/>
      <charset val="134"/>
    </font>
    <font>
      <sz val="12"/>
      <color theme="1"/>
      <name val="Arial"/>
      <charset val="134"/>
    </font>
    <font>
      <sz val="11"/>
      <color rgb="FF000000"/>
      <name val="Arial"/>
      <charset val="134"/>
    </font>
    <font>
      <sz val="12"/>
      <color rgb="FF000000"/>
      <name val="Arial"/>
      <charset val="134"/>
    </font>
    <font>
      <sz val="11"/>
      <color theme="1"/>
      <name val="黑体"/>
      <charset val="134"/>
    </font>
    <font>
      <sz val="12"/>
      <color rgb="FF000000"/>
      <name val="Calibri"/>
      <charset val="134"/>
    </font>
    <font>
      <sz val="22"/>
      <color rgb="FF000000"/>
      <name val="Calibri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Arial"/>
      <charset val="134"/>
    </font>
    <font>
      <sz val="22"/>
      <color indexed="8"/>
      <name val="Arial"/>
      <charset val="134"/>
    </font>
    <font>
      <sz val="22"/>
      <color indexed="8"/>
      <name val="Calibri"/>
      <charset val="134"/>
    </font>
    <font>
      <b/>
      <sz val="26"/>
      <color rgb="FF000000"/>
      <name val="宋体"/>
      <charset val="134"/>
    </font>
    <font>
      <sz val="9"/>
      <color indexed="8"/>
      <name val="宋体"/>
      <charset val="134"/>
    </font>
    <font>
      <sz val="24"/>
      <color rgb="FF000000"/>
      <name val="方正小标宋简体"/>
      <charset val="134"/>
    </font>
    <font>
      <b/>
      <sz val="18"/>
      <color indexed="8"/>
      <name val="宋体"/>
      <charset val="134"/>
    </font>
    <font>
      <sz val="12"/>
      <color indexed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51" fillId="0" borderId="0" applyFont="0" applyFill="0" applyBorder="0" applyAlignment="0" applyProtection="0">
      <alignment vertical="center"/>
    </xf>
    <xf numFmtId="44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41" fontId="51" fillId="0" borderId="0" applyFont="0" applyFill="0" applyBorder="0" applyAlignment="0" applyProtection="0">
      <alignment vertical="center"/>
    </xf>
    <xf numFmtId="42" fontId="51" fillId="0" borderId="0" applyFon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1" fillId="2" borderId="12" applyNumberFormat="0" applyFon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8" fillId="0" borderId="13" applyNumberFormat="0" applyFill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3" borderId="15" applyNumberFormat="0" applyAlignment="0" applyProtection="0">
      <alignment vertical="center"/>
    </xf>
    <xf numFmtId="0" fontId="61" fillId="4" borderId="16" applyNumberFormat="0" applyAlignment="0" applyProtection="0">
      <alignment vertical="center"/>
    </xf>
    <xf numFmtId="0" fontId="62" fillId="4" borderId="15" applyNumberFormat="0" applyAlignment="0" applyProtection="0">
      <alignment vertical="center"/>
    </xf>
    <xf numFmtId="0" fontId="63" fillId="5" borderId="17" applyNumberFormat="0" applyAlignment="0" applyProtection="0">
      <alignment vertical="center"/>
    </xf>
    <xf numFmtId="0" fontId="64" fillId="0" borderId="18" applyNumberFormat="0" applyFill="0" applyAlignment="0" applyProtection="0">
      <alignment vertical="center"/>
    </xf>
    <xf numFmtId="0" fontId="65" fillId="0" borderId="19" applyNumberFormat="0" applyFill="0" applyAlignment="0" applyProtection="0">
      <alignment vertical="center"/>
    </xf>
    <xf numFmtId="0" fontId="66" fillId="6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70" fillId="10" borderId="0" applyNumberFormat="0" applyBorder="0" applyAlignment="0" applyProtection="0">
      <alignment vertical="center"/>
    </xf>
    <xf numFmtId="0" fontId="70" fillId="11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70" fillId="18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0" fontId="70" fillId="26" borderId="0" applyNumberFormat="0" applyBorder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1" fillId="0" borderId="0"/>
    <xf numFmtId="9" fontId="0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9" fontId="0" fillId="0" borderId="0" applyFont="0" applyFill="0" applyBorder="0" applyAlignment="0" applyProtection="0">
      <alignment vertical="center"/>
    </xf>
    <xf numFmtId="0" fontId="11" fillId="0" borderId="0"/>
    <xf numFmtId="0" fontId="7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71" fillId="0" borderId="0"/>
    <xf numFmtId="0" fontId="71" fillId="0" borderId="0"/>
    <xf numFmtId="0" fontId="8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</cellStyleXfs>
  <cellXfs count="238">
    <xf numFmtId="0" fontId="0" fillId="0" borderId="0" xfId="0">
      <alignment vertical="center"/>
    </xf>
    <xf numFmtId="0" fontId="0" fillId="0" borderId="0" xfId="0" applyFill="1" applyAlignment="1"/>
    <xf numFmtId="0" fontId="1" fillId="0" borderId="0" xfId="65" applyFont="1" applyFill="1" applyBorder="1" applyAlignment="1" applyProtection="1"/>
    <xf numFmtId="0" fontId="2" fillId="0" borderId="0" xfId="65" applyFont="1" applyFill="1" applyBorder="1"/>
    <xf numFmtId="0" fontId="2" fillId="0" borderId="0" xfId="65" applyFont="1" applyFill="1"/>
    <xf numFmtId="0" fontId="3" fillId="0" borderId="0" xfId="60" applyNumberFormat="1" applyFont="1" applyFill="1" applyAlignment="1" applyProtection="1">
      <alignment horizontal="center" vertical="center"/>
    </xf>
    <xf numFmtId="0" fontId="4" fillId="0" borderId="1" xfId="60" applyNumberFormat="1" applyFont="1" applyFill="1" applyBorder="1" applyAlignment="1" applyProtection="1">
      <alignment vertical="center"/>
    </xf>
    <xf numFmtId="0" fontId="5" fillId="0" borderId="2" xfId="62" applyNumberFormat="1" applyFont="1" applyFill="1" applyBorder="1" applyAlignment="1" applyProtection="1">
      <alignment horizontal="center" vertical="center"/>
    </xf>
    <xf numFmtId="0" fontId="5" fillId="0" borderId="2" xfId="62" applyNumberFormat="1" applyFont="1" applyFill="1" applyBorder="1" applyAlignment="1" applyProtection="1">
      <alignment horizontal="center" vertical="center" wrapText="1"/>
    </xf>
    <xf numFmtId="0" fontId="6" fillId="0" borderId="2" xfId="62" applyNumberFormat="1" applyFont="1" applyFill="1" applyBorder="1" applyAlignment="1" applyProtection="1">
      <alignment vertical="center"/>
    </xf>
    <xf numFmtId="3" fontId="7" fillId="0" borderId="2" xfId="0" applyNumberFormat="1" applyFont="1" applyFill="1" applyBorder="1" applyAlignment="1" applyProtection="1">
      <alignment horizontal="center" vertical="center"/>
    </xf>
    <xf numFmtId="0" fontId="8" fillId="0" borderId="2" xfId="62" applyNumberFormat="1" applyFont="1" applyFill="1" applyBorder="1" applyAlignment="1" applyProtection="1">
      <alignment vertical="center"/>
    </xf>
    <xf numFmtId="3" fontId="7" fillId="0" borderId="3" xfId="0" applyNumberFormat="1" applyFont="1" applyFill="1" applyBorder="1" applyAlignment="1" applyProtection="1">
      <alignment horizontal="center" vertical="center"/>
    </xf>
    <xf numFmtId="3" fontId="7" fillId="0" borderId="4" xfId="0" applyNumberFormat="1" applyFont="1" applyFill="1" applyBorder="1" applyAlignment="1" applyProtection="1">
      <alignment horizontal="center" vertical="center"/>
    </xf>
    <xf numFmtId="3" fontId="7" fillId="0" borderId="5" xfId="0" applyNumberFormat="1" applyFont="1" applyFill="1" applyBorder="1" applyAlignment="1" applyProtection="1">
      <alignment horizontal="center" vertical="center"/>
    </xf>
    <xf numFmtId="0" fontId="4" fillId="0" borderId="1" xfId="60" applyNumberFormat="1" applyFont="1" applyFill="1" applyBorder="1" applyAlignment="1" applyProtection="1">
      <alignment horizontal="right" vertical="center"/>
    </xf>
    <xf numFmtId="0" fontId="9" fillId="0" borderId="0" xfId="65" applyFont="1" applyFill="1" applyBorder="1" applyAlignment="1" applyProtection="1"/>
    <xf numFmtId="0" fontId="8" fillId="0" borderId="1" xfId="60" applyNumberFormat="1" applyFont="1" applyFill="1" applyBorder="1" applyAlignment="1" applyProtection="1">
      <alignment horizontal="right" vertical="center"/>
    </xf>
    <xf numFmtId="3" fontId="7" fillId="0" borderId="2" xfId="0" applyNumberFormat="1" applyFont="1" applyFill="1" applyBorder="1" applyAlignment="1" applyProtection="1">
      <alignment horizontal="right" vertical="center"/>
    </xf>
    <xf numFmtId="0" fontId="10" fillId="0" borderId="0" xfId="0" applyFont="1" applyFill="1" applyAlignment="1"/>
    <xf numFmtId="0" fontId="10" fillId="0" borderId="0" xfId="65" applyFont="1" applyFill="1" applyBorder="1" applyAlignment="1" applyProtection="1"/>
    <xf numFmtId="0" fontId="11" fillId="0" borderId="0" xfId="0" applyFont="1" applyFill="1" applyBorder="1" applyAlignment="1"/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vertical="center"/>
    </xf>
    <xf numFmtId="3" fontId="4" fillId="0" borderId="2" xfId="0" applyNumberFormat="1" applyFont="1" applyFill="1" applyBorder="1" applyAlignment="1" applyProtection="1">
      <alignment horizontal="right" vertical="center"/>
    </xf>
    <xf numFmtId="0" fontId="4" fillId="0" borderId="2" xfId="0" applyNumberFormat="1" applyFont="1" applyFill="1" applyBorder="1" applyAlignment="1" applyProtection="1">
      <alignment vertical="center"/>
    </xf>
    <xf numFmtId="3" fontId="4" fillId="0" borderId="3" xfId="0" applyNumberFormat="1" applyFont="1" applyFill="1" applyBorder="1" applyAlignment="1" applyProtection="1">
      <alignment horizontal="right" vertical="center"/>
    </xf>
    <xf numFmtId="0" fontId="4" fillId="0" borderId="6" xfId="0" applyNumberFormat="1" applyFont="1" applyFill="1" applyBorder="1" applyAlignment="1" applyProtection="1">
      <alignment vertical="center"/>
    </xf>
    <xf numFmtId="3" fontId="4" fillId="0" borderId="4" xfId="0" applyNumberFormat="1" applyFont="1" applyFill="1" applyBorder="1" applyAlignment="1" applyProtection="1">
      <alignment horizontal="right" vertical="center"/>
    </xf>
    <xf numFmtId="3" fontId="4" fillId="0" borderId="5" xfId="0" applyNumberFormat="1" applyFont="1" applyFill="1" applyBorder="1" applyAlignment="1" applyProtection="1">
      <alignment horizontal="right" vertical="center"/>
    </xf>
    <xf numFmtId="0" fontId="12" fillId="0" borderId="0" xfId="60" applyFont="1" applyFill="1"/>
    <xf numFmtId="0" fontId="12" fillId="0" borderId="0" xfId="60" applyFont="1" applyFill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Fill="1" applyBorder="1" applyAlignment="1" applyProtection="1"/>
    <xf numFmtId="0" fontId="10" fillId="0" borderId="0" xfId="0" applyFont="1" applyFill="1" applyBorder="1" applyAlignment="1" applyProtection="1"/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/>
    </xf>
    <xf numFmtId="0" fontId="3" fillId="0" borderId="0" xfId="84" applyNumberFormat="1" applyFont="1" applyFill="1" applyAlignment="1" applyProtection="1">
      <alignment horizontal="center" vertical="center"/>
    </xf>
    <xf numFmtId="0" fontId="4" fillId="0" borderId="0" xfId="84" applyFont="1" applyFill="1" applyAlignment="1">
      <alignment horizontal="center" vertical="center"/>
    </xf>
    <xf numFmtId="0" fontId="11" fillId="0" borderId="0" xfId="84" applyFont="1" applyFill="1"/>
    <xf numFmtId="0" fontId="17" fillId="0" borderId="0" xfId="84" applyNumberFormat="1" applyFont="1" applyFill="1" applyAlignment="1" applyProtection="1">
      <alignment horizontal="center" vertical="center"/>
    </xf>
    <xf numFmtId="0" fontId="8" fillId="0" borderId="1" xfId="84" applyNumberFormat="1" applyFont="1" applyFill="1" applyBorder="1" applyAlignment="1" applyProtection="1">
      <alignment horizontal="center" vertical="center"/>
    </xf>
    <xf numFmtId="0" fontId="8" fillId="0" borderId="2" xfId="84" applyNumberFormat="1" applyFont="1" applyFill="1" applyBorder="1" applyAlignment="1" applyProtection="1">
      <alignment horizontal="center" vertical="center"/>
    </xf>
    <xf numFmtId="0" fontId="8" fillId="0" borderId="0" xfId="84" applyNumberFormat="1" applyFont="1" applyFill="1" applyAlignment="1" applyProtection="1">
      <alignment horizontal="center" vertical="center"/>
    </xf>
    <xf numFmtId="0" fontId="12" fillId="0" borderId="0" xfId="84" applyNumberFormat="1" applyFont="1" applyFill="1" applyAlignment="1" applyProtection="1"/>
    <xf numFmtId="0" fontId="8" fillId="0" borderId="2" xfId="84" applyNumberFormat="1" applyFont="1" applyFill="1" applyBorder="1" applyAlignment="1" applyProtection="1">
      <alignment horizontal="left" vertical="center"/>
    </xf>
    <xf numFmtId="3" fontId="8" fillId="0" borderId="2" xfId="84" applyNumberFormat="1" applyFont="1" applyFill="1" applyBorder="1" applyAlignment="1" applyProtection="1">
      <alignment horizontal="center" vertical="center"/>
    </xf>
    <xf numFmtId="0" fontId="8" fillId="0" borderId="0" xfId="84" applyNumberFormat="1" applyFont="1" applyFill="1" applyAlignment="1" applyProtection="1">
      <alignment horizontal="right" vertical="center"/>
    </xf>
    <xf numFmtId="0" fontId="12" fillId="0" borderId="0" xfId="84" applyFont="1" applyFill="1"/>
    <xf numFmtId="0" fontId="12" fillId="0" borderId="0" xfId="84" applyFont="1" applyFill="1" applyAlignment="1">
      <alignment horizontal="center"/>
    </xf>
    <xf numFmtId="0" fontId="1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vertical="center" wrapText="1"/>
    </xf>
    <xf numFmtId="0" fontId="8" fillId="0" borderId="0" xfId="84" applyFont="1" applyFill="1" applyAlignment="1">
      <alignment horizontal="center" vertical="center"/>
    </xf>
    <xf numFmtId="0" fontId="0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horizontal="right" vertical="center"/>
    </xf>
    <xf numFmtId="3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/>
    <xf numFmtId="0" fontId="18" fillId="0" borderId="0" xfId="0" applyFont="1" applyBorder="1" applyAlignment="1" applyProtection="1">
      <alignment vertical="center"/>
    </xf>
    <xf numFmtId="0" fontId="0" fillId="0" borderId="0" xfId="0" applyBorder="1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left" vertical="center"/>
    </xf>
    <xf numFmtId="3" fontId="20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20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 applyProtection="1"/>
    <xf numFmtId="0" fontId="21" fillId="0" borderId="0" xfId="0" applyFont="1" applyBorder="1" applyAlignment="1" applyProtection="1"/>
    <xf numFmtId="0" fontId="1" fillId="0" borderId="0" xfId="0" applyFont="1" applyFill="1" applyBorder="1" applyAlignment="1" applyProtection="1">
      <alignment horizontal="right"/>
    </xf>
    <xf numFmtId="10" fontId="1" fillId="0" borderId="0" xfId="0" applyNumberFormat="1" applyFont="1" applyBorder="1" applyAlignment="1" applyProtection="1">
      <alignment horizontal="center" vertical="center"/>
    </xf>
    <xf numFmtId="0" fontId="0" fillId="0" borderId="0" xfId="0" applyAlignment="1"/>
    <xf numFmtId="0" fontId="19" fillId="0" borderId="0" xfId="0" applyFont="1" applyAlignment="1" applyProtection="1">
      <alignment horizontal="center" vertical="center"/>
    </xf>
    <xf numFmtId="0" fontId="0" fillId="0" borderId="0" xfId="0" applyFont="1" applyBorder="1" applyAlignment="1" applyProtection="1"/>
    <xf numFmtId="0" fontId="0" fillId="0" borderId="0" xfId="0" applyFont="1" applyFill="1" applyBorder="1" applyAlignment="1" applyProtection="1">
      <alignment horizontal="right"/>
    </xf>
    <xf numFmtId="0" fontId="0" fillId="0" borderId="0" xfId="0" applyFont="1" applyBorder="1" applyAlignment="1" applyProtection="1">
      <alignment horizontal="right" vertical="center"/>
    </xf>
    <xf numFmtId="10" fontId="21" fillId="0" borderId="0" xfId="0" applyNumberFormat="1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10" fontId="21" fillId="0" borderId="2" xfId="0" applyNumberFormat="1" applyFont="1" applyBorder="1" applyAlignment="1" applyProtection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vertical="center"/>
    </xf>
    <xf numFmtId="176" fontId="10" fillId="0" borderId="2" xfId="0" applyNumberFormat="1" applyFont="1" applyBorder="1" applyAlignment="1" applyProtection="1">
      <alignment horizontal="center" vertical="center"/>
    </xf>
    <xf numFmtId="10" fontId="21" fillId="0" borderId="2" xfId="0" applyNumberFormat="1" applyFont="1" applyBorder="1" applyAlignment="1" applyProtection="1">
      <alignment horizontal="center" vertical="center"/>
    </xf>
    <xf numFmtId="10" fontId="16" fillId="0" borderId="2" xfId="0" applyNumberFormat="1" applyFont="1" applyBorder="1" applyAlignment="1" applyProtection="1">
      <alignment horizontal="center" vertical="center"/>
    </xf>
    <xf numFmtId="177" fontId="21" fillId="0" borderId="0" xfId="0" applyNumberFormat="1" applyFont="1" applyBorder="1" applyAlignment="1" applyProtection="1"/>
    <xf numFmtId="0" fontId="22" fillId="0" borderId="2" xfId="0" applyFont="1" applyBorder="1" applyAlignment="1" applyProtection="1">
      <alignment horizontal="center" vertical="center"/>
    </xf>
    <xf numFmtId="176" fontId="10" fillId="0" borderId="2" xfId="65" applyNumberFormat="1" applyFont="1" applyBorder="1" applyAlignment="1" applyProtection="1">
      <alignment horizontal="center" vertical="center" wrapText="1"/>
    </xf>
    <xf numFmtId="0" fontId="23" fillId="0" borderId="0" xfId="0" applyFont="1" applyBorder="1" applyAlignment="1" applyProtection="1"/>
    <xf numFmtId="0" fontId="24" fillId="0" borderId="0" xfId="0" applyFont="1" applyBorder="1" applyAlignment="1" applyProtection="1"/>
    <xf numFmtId="0" fontId="25" fillId="0" borderId="0" xfId="0" applyFont="1" applyBorder="1" applyAlignment="1" applyProtection="1"/>
    <xf numFmtId="0" fontId="26" fillId="0" borderId="0" xfId="0" applyFont="1" applyBorder="1" applyAlignment="1" applyProtection="1"/>
    <xf numFmtId="0" fontId="27" fillId="0" borderId="0" xfId="0" applyFont="1" applyAlignment="1"/>
    <xf numFmtId="0" fontId="28" fillId="0" borderId="0" xfId="0" applyFont="1" applyBorder="1" applyAlignment="1" applyProtection="1">
      <alignment vertical="center"/>
    </xf>
    <xf numFmtId="0" fontId="29" fillId="0" borderId="0" xfId="0" applyFont="1" applyAlignment="1"/>
    <xf numFmtId="0" fontId="30" fillId="0" borderId="0" xfId="0" applyFont="1" applyAlignment="1" applyProtection="1">
      <alignment horizontal="center" vertical="center"/>
    </xf>
    <xf numFmtId="0" fontId="31" fillId="0" borderId="0" xfId="0" applyFont="1" applyAlignment="1" applyProtection="1">
      <alignment horizontal="center" vertical="center"/>
    </xf>
    <xf numFmtId="0" fontId="27" fillId="0" borderId="0" xfId="65" applyFont="1" applyFill="1" applyAlignment="1" applyProtection="1">
      <alignment horizontal="right" vertical="center"/>
    </xf>
    <xf numFmtId="0" fontId="29" fillId="0" borderId="0" xfId="65" applyFont="1" applyFill="1" applyAlignment="1" applyProtection="1">
      <alignment horizontal="right" vertical="center"/>
    </xf>
    <xf numFmtId="0" fontId="27" fillId="0" borderId="2" xfId="0" applyFont="1" applyBorder="1" applyAlignment="1" applyProtection="1">
      <alignment horizontal="center" vertical="center"/>
    </xf>
    <xf numFmtId="0" fontId="27" fillId="0" borderId="2" xfId="0" applyFont="1" applyBorder="1" applyAlignment="1" applyProtection="1">
      <alignment horizontal="center" vertical="center" wrapText="1"/>
    </xf>
    <xf numFmtId="0" fontId="32" fillId="0" borderId="3" xfId="0" applyFont="1" applyBorder="1" applyAlignment="1" applyProtection="1">
      <alignment horizontal="center" vertical="center" wrapText="1"/>
    </xf>
    <xf numFmtId="0" fontId="29" fillId="0" borderId="2" xfId="0" applyFont="1" applyFill="1" applyBorder="1" applyAlignment="1" applyProtection="1">
      <alignment horizontal="center" vertical="center" wrapText="1"/>
    </xf>
    <xf numFmtId="0" fontId="29" fillId="0" borderId="2" xfId="0" applyFont="1" applyBorder="1" applyAlignment="1" applyProtection="1">
      <alignment horizontal="center" vertical="center" wrapText="1"/>
    </xf>
    <xf numFmtId="10" fontId="33" fillId="0" borderId="2" xfId="0" applyNumberFormat="1" applyFont="1" applyBorder="1" applyAlignment="1" applyProtection="1">
      <alignment horizontal="center" vertical="center" wrapText="1"/>
    </xf>
    <xf numFmtId="0" fontId="32" fillId="0" borderId="5" xfId="0" applyFont="1" applyBorder="1" applyAlignment="1" applyProtection="1">
      <alignment horizontal="center" vertical="center" wrapText="1"/>
    </xf>
    <xf numFmtId="0" fontId="29" fillId="0" borderId="2" xfId="0" applyFont="1" applyFill="1" applyBorder="1" applyAlignment="1" applyProtection="1">
      <alignment horizontal="center" vertical="center"/>
    </xf>
    <xf numFmtId="0" fontId="29" fillId="0" borderId="2" xfId="0" applyFont="1" applyBorder="1" applyAlignment="1" applyProtection="1">
      <alignment horizontal="center" vertical="center"/>
    </xf>
    <xf numFmtId="0" fontId="27" fillId="0" borderId="2" xfId="0" applyFont="1" applyBorder="1" applyAlignment="1" applyProtection="1">
      <alignment vertical="center"/>
    </xf>
    <xf numFmtId="0" fontId="34" fillId="0" borderId="2" xfId="0" applyFont="1" applyBorder="1" applyAlignment="1" applyProtection="1">
      <alignment horizontal="center" vertical="center"/>
    </xf>
    <xf numFmtId="176" fontId="34" fillId="0" borderId="2" xfId="0" applyNumberFormat="1" applyFont="1" applyBorder="1" applyAlignment="1" applyProtection="1">
      <alignment horizontal="center" vertical="center"/>
    </xf>
    <xf numFmtId="176" fontId="35" fillId="0" borderId="2" xfId="0" applyNumberFormat="1" applyFont="1" applyBorder="1" applyAlignment="1" applyProtection="1">
      <alignment horizontal="right" vertical="center"/>
    </xf>
    <xf numFmtId="176" fontId="36" fillId="0" borderId="2" xfId="0" applyNumberFormat="1" applyFont="1" applyBorder="1" applyAlignment="1" applyProtection="1">
      <alignment horizontal="center" vertical="center"/>
    </xf>
    <xf numFmtId="10" fontId="33" fillId="0" borderId="2" xfId="0" applyNumberFormat="1" applyFont="1" applyBorder="1" applyAlignment="1" applyProtection="1">
      <alignment horizontal="center" vertical="center"/>
    </xf>
    <xf numFmtId="10" fontId="37" fillId="0" borderId="2" xfId="0" applyNumberFormat="1" applyFont="1" applyBorder="1" applyAlignment="1" applyProtection="1">
      <alignment horizontal="center" vertical="center"/>
    </xf>
    <xf numFmtId="10" fontId="34" fillId="0" borderId="2" xfId="3" applyNumberFormat="1" applyFont="1" applyBorder="1" applyAlignment="1" applyProtection="1">
      <alignment horizontal="center" vertical="center"/>
    </xf>
    <xf numFmtId="0" fontId="27" fillId="0" borderId="2" xfId="0" applyFont="1" applyBorder="1" applyAlignment="1" applyProtection="1">
      <alignment vertical="center" wrapText="1"/>
    </xf>
    <xf numFmtId="0" fontId="38" fillId="0" borderId="2" xfId="0" applyFont="1" applyBorder="1" applyAlignment="1" applyProtection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4" fillId="0" borderId="2" xfId="0" applyFont="1" applyBorder="1" applyAlignment="1" applyProtection="1"/>
    <xf numFmtId="0" fontId="39" fillId="0" borderId="2" xfId="0" applyFont="1" applyBorder="1" applyAlignment="1" applyProtection="1"/>
    <xf numFmtId="0" fontId="27" fillId="0" borderId="2" xfId="0" applyFont="1" applyBorder="1" applyAlignment="1" applyProtection="1">
      <alignment horizontal="left" vertical="center"/>
    </xf>
    <xf numFmtId="0" fontId="27" fillId="0" borderId="0" xfId="0" applyFont="1" applyBorder="1" applyAlignment="1" applyProtection="1">
      <alignment vertical="center"/>
    </xf>
    <xf numFmtId="176" fontId="36" fillId="0" borderId="0" xfId="0" applyNumberFormat="1" applyFont="1" applyBorder="1" applyAlignment="1" applyProtection="1">
      <alignment horizontal="center" vertical="center"/>
    </xf>
    <xf numFmtId="10" fontId="37" fillId="0" borderId="0" xfId="0" applyNumberFormat="1" applyFont="1" applyBorder="1" applyAlignment="1" applyProtection="1">
      <alignment horizontal="center" vertical="center"/>
    </xf>
    <xf numFmtId="0" fontId="38" fillId="0" borderId="0" xfId="0" applyFont="1" applyBorder="1" applyAlignment="1" applyProtection="1">
      <alignment horizontal="center" vertical="center"/>
    </xf>
    <xf numFmtId="176" fontId="36" fillId="0" borderId="0" xfId="65" applyNumberFormat="1" applyFont="1" applyBorder="1" applyAlignment="1" applyProtection="1">
      <alignment horizontal="center" vertical="center" wrapText="1"/>
    </xf>
    <xf numFmtId="0" fontId="40" fillId="0" borderId="0" xfId="0" applyFont="1" applyBorder="1" applyAlignment="1" applyProtection="1"/>
    <xf numFmtId="0" fontId="39" fillId="0" borderId="0" xfId="0" applyFont="1" applyBorder="1" applyAlignment="1" applyProtection="1"/>
    <xf numFmtId="0" fontId="33" fillId="0" borderId="2" xfId="0" applyFont="1" applyBorder="1" applyAlignment="1" applyProtection="1">
      <alignment horizontal="center" vertical="center" wrapText="1"/>
    </xf>
    <xf numFmtId="0" fontId="39" fillId="0" borderId="2" xfId="0" applyFont="1" applyBorder="1" applyAlignment="1" applyProtection="1">
      <alignment horizontal="center" vertical="center" wrapText="1"/>
    </xf>
    <xf numFmtId="0" fontId="39" fillId="0" borderId="2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vertical="center" wrapText="1"/>
    </xf>
    <xf numFmtId="0" fontId="35" fillId="0" borderId="0" xfId="0" applyFont="1" applyBorder="1" applyAlignment="1" applyProtection="1"/>
    <xf numFmtId="0" fontId="4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right" vertical="center"/>
    </xf>
    <xf numFmtId="0" fontId="42" fillId="0" borderId="2" xfId="0" applyFont="1" applyBorder="1" applyAlignment="1">
      <alignment horizontal="center" vertical="center"/>
    </xf>
    <xf numFmtId="4" fontId="10" fillId="0" borderId="2" xfId="0" applyNumberFormat="1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21" fillId="0" borderId="0" xfId="0" applyFont="1" applyAlignment="1">
      <alignment horizontal="left" vertical="center"/>
    </xf>
    <xf numFmtId="0" fontId="29" fillId="0" borderId="0" xfId="65" applyFont="1" applyFill="1" applyBorder="1" applyAlignment="1" applyProtection="1"/>
    <xf numFmtId="0" fontId="4" fillId="0" borderId="2" xfId="0" applyNumberFormat="1" applyFont="1" applyFill="1" applyBorder="1" applyAlignment="1" applyProtection="1">
      <alignment horizontal="right" vertical="center"/>
    </xf>
    <xf numFmtId="0" fontId="11" fillId="0" borderId="0" xfId="0" applyFont="1" applyFill="1" applyBorder="1" applyAlignment="1">
      <alignment vertical="center"/>
    </xf>
    <xf numFmtId="0" fontId="0" fillId="0" borderId="0" xfId="0" applyNumberFormat="1" applyFont="1" applyFill="1" applyBorder="1" applyAlignment="1"/>
    <xf numFmtId="178" fontId="10" fillId="0" borderId="0" xfId="0" applyNumberFormat="1" applyFont="1" applyFill="1" applyBorder="1" applyAlignment="1">
      <alignment horizontal="center"/>
    </xf>
    <xf numFmtId="179" fontId="19" fillId="0" borderId="0" xfId="52" applyNumberFormat="1" applyFont="1" applyFill="1" applyAlignment="1">
      <alignment horizontal="center" vertical="center"/>
    </xf>
    <xf numFmtId="179" fontId="43" fillId="0" borderId="0" xfId="52" applyNumberFormat="1" applyFont="1" applyFill="1" applyAlignment="1">
      <alignment horizontal="center" vertical="center"/>
    </xf>
    <xf numFmtId="0" fontId="42" fillId="0" borderId="0" xfId="52" applyFont="1" applyFill="1" applyAlignment="1">
      <alignment horizontal="center"/>
    </xf>
    <xf numFmtId="178" fontId="10" fillId="0" borderId="0" xfId="52" applyNumberFormat="1" applyFont="1" applyFill="1" applyAlignment="1">
      <alignment horizontal="center" vertical="center"/>
    </xf>
    <xf numFmtId="0" fontId="4" fillId="0" borderId="2" xfId="60" applyNumberFormat="1" applyFont="1" applyFill="1" applyBorder="1" applyAlignment="1" applyProtection="1">
      <alignment horizontal="center" vertical="center"/>
    </xf>
    <xf numFmtId="0" fontId="5" fillId="0" borderId="2" xfId="84" applyNumberFormat="1" applyFont="1" applyFill="1" applyBorder="1" applyAlignment="1" applyProtection="1">
      <alignment vertical="center"/>
    </xf>
    <xf numFmtId="0" fontId="8" fillId="0" borderId="2" xfId="84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4" fillId="0" borderId="0" xfId="60" applyNumberFormat="1" applyFont="1" applyFill="1" applyAlignment="1" applyProtection="1">
      <alignment horizontal="right" vertical="center"/>
    </xf>
    <xf numFmtId="0" fontId="4" fillId="0" borderId="0" xfId="60" applyNumberFormat="1" applyFont="1" applyFill="1" applyAlignment="1" applyProtection="1">
      <alignment horizontal="center" vertical="center"/>
    </xf>
    <xf numFmtId="0" fontId="17" fillId="0" borderId="0" xfId="0" applyNumberFormat="1" applyFont="1" applyFill="1" applyBorder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vertical="center"/>
    </xf>
    <xf numFmtId="0" fontId="6" fillId="0" borderId="4" xfId="0" applyNumberFormat="1" applyFont="1" applyFill="1" applyBorder="1" applyAlignment="1" applyProtection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vertical="center"/>
    </xf>
    <xf numFmtId="0" fontId="6" fillId="0" borderId="8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vertical="center"/>
    </xf>
    <xf numFmtId="0" fontId="4" fillId="0" borderId="6" xfId="0" applyNumberFormat="1" applyFont="1" applyFill="1" applyBorder="1" applyAlignment="1" applyProtection="1">
      <alignment vertical="center" wrapText="1"/>
    </xf>
    <xf numFmtId="3" fontId="4" fillId="0" borderId="2" xfId="0" applyNumberFormat="1" applyFont="1" applyFill="1" applyBorder="1" applyAlignment="1" applyProtection="1">
      <alignment horizontal="right" vertical="center" wrapText="1"/>
    </xf>
    <xf numFmtId="0" fontId="4" fillId="0" borderId="8" xfId="0" applyNumberFormat="1" applyFont="1" applyFill="1" applyBorder="1" applyAlignment="1" applyProtection="1">
      <alignment vertical="center" wrapText="1"/>
    </xf>
    <xf numFmtId="0" fontId="6" fillId="0" borderId="6" xfId="0" applyNumberFormat="1" applyFont="1" applyFill="1" applyBorder="1" applyAlignment="1" applyProtection="1">
      <alignment vertical="center" wrapText="1"/>
    </xf>
    <xf numFmtId="0" fontId="6" fillId="0" borderId="8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3" fontId="4" fillId="0" borderId="5" xfId="0" applyNumberFormat="1" applyFont="1" applyFill="1" applyBorder="1" applyAlignment="1" applyProtection="1">
      <alignment horizontal="right" vertical="center" wrapText="1"/>
    </xf>
    <xf numFmtId="0" fontId="44" fillId="0" borderId="0" xfId="65" applyFont="1" applyFill="1" applyBorder="1" applyAlignment="1" applyProtection="1">
      <alignment horizontal="center"/>
    </xf>
    <xf numFmtId="0" fontId="10" fillId="0" borderId="0" xfId="65" applyFont="1" applyFill="1" applyBorder="1" applyAlignment="1" applyProtection="1">
      <alignment horizontal="center"/>
    </xf>
    <xf numFmtId="0" fontId="8" fillId="0" borderId="0" xfId="65" applyFont="1" applyFill="1" applyAlignment="1">
      <alignment horizontal="center"/>
    </xf>
    <xf numFmtId="0" fontId="8" fillId="0" borderId="0" xfId="65" applyFont="1" applyFill="1" applyAlignment="1"/>
    <xf numFmtId="49" fontId="19" fillId="0" borderId="0" xfId="65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 wrapText="1"/>
    </xf>
    <xf numFmtId="0" fontId="5" fillId="0" borderId="2" xfId="84" applyNumberFormat="1" applyFont="1" applyFill="1" applyBorder="1" applyAlignment="1" applyProtection="1">
      <alignment horizontal="center" vertical="center"/>
    </xf>
    <xf numFmtId="0" fontId="5" fillId="0" borderId="3" xfId="84" applyNumberFormat="1" applyFont="1" applyFill="1" applyBorder="1" applyAlignment="1" applyProtection="1">
      <alignment horizontal="center" vertical="center"/>
    </xf>
    <xf numFmtId="0" fontId="5" fillId="0" borderId="2" xfId="84" applyNumberFormat="1" applyFont="1" applyFill="1" applyBorder="1" applyAlignment="1" applyProtection="1">
      <alignment horizontal="left" vertical="center"/>
    </xf>
    <xf numFmtId="0" fontId="20" fillId="0" borderId="0" xfId="0" applyFont="1" applyFill="1" applyAlignment="1"/>
    <xf numFmtId="0" fontId="5" fillId="0" borderId="0" xfId="65" applyFont="1" applyFill="1"/>
    <xf numFmtId="0" fontId="20" fillId="0" borderId="0" xfId="0" applyFont="1" applyFill="1" applyBorder="1" applyAlignment="1"/>
    <xf numFmtId="0" fontId="12" fillId="0" borderId="0" xfId="0" applyFont="1" applyFill="1" applyBorder="1" applyAlignment="1"/>
    <xf numFmtId="0" fontId="20" fillId="0" borderId="0" xfId="65" applyFont="1" applyFill="1" applyBorder="1" applyAlignment="1" applyProtection="1"/>
    <xf numFmtId="0" fontId="20" fillId="0" borderId="0" xfId="65" applyFont="1" applyFill="1" applyBorder="1" applyAlignment="1" applyProtection="1">
      <alignment horizontal="center"/>
    </xf>
    <xf numFmtId="10" fontId="20" fillId="0" borderId="0" xfId="65" applyNumberFormat="1" applyFont="1" applyFill="1" applyBorder="1" applyAlignment="1" applyProtection="1">
      <alignment horizontal="center"/>
    </xf>
    <xf numFmtId="0" fontId="8" fillId="0" borderId="0" xfId="65" applyFont="1" applyFill="1"/>
    <xf numFmtId="0" fontId="7" fillId="0" borderId="0" xfId="65" applyFont="1" applyFill="1" applyBorder="1" applyAlignment="1" applyProtection="1"/>
    <xf numFmtId="0" fontId="8" fillId="0" borderId="1" xfId="60" applyNumberFormat="1" applyFont="1" applyFill="1" applyBorder="1" applyAlignment="1" applyProtection="1">
      <alignment vertical="center"/>
    </xf>
    <xf numFmtId="0" fontId="8" fillId="0" borderId="1" xfId="60" applyNumberFormat="1" applyFont="1" applyFill="1" applyBorder="1" applyAlignment="1" applyProtection="1">
      <alignment horizontal="center" vertical="center"/>
    </xf>
    <xf numFmtId="0" fontId="6" fillId="0" borderId="2" xfId="84" applyNumberFormat="1" applyFont="1" applyFill="1" applyBorder="1" applyAlignment="1" applyProtection="1">
      <alignment horizontal="center" vertical="center"/>
    </xf>
    <xf numFmtId="0" fontId="5" fillId="0" borderId="2" xfId="60" applyNumberFormat="1" applyFont="1" applyFill="1" applyBorder="1" applyAlignment="1" applyProtection="1">
      <alignment horizontal="center" vertical="center"/>
    </xf>
    <xf numFmtId="10" fontId="5" fillId="0" borderId="2" xfId="60" applyNumberFormat="1" applyFont="1" applyFill="1" applyBorder="1" applyAlignment="1" applyProtection="1">
      <alignment horizontal="center" vertical="center" wrapText="1"/>
    </xf>
    <xf numFmtId="3" fontId="5" fillId="0" borderId="2" xfId="84" applyNumberFormat="1" applyFont="1" applyFill="1" applyBorder="1" applyAlignment="1" applyProtection="1">
      <alignment horizontal="center" vertical="center"/>
    </xf>
    <xf numFmtId="10" fontId="5" fillId="0" borderId="2" xfId="60" applyNumberFormat="1" applyFont="1" applyFill="1" applyBorder="1" applyAlignment="1">
      <alignment horizontal="center"/>
    </xf>
    <xf numFmtId="10" fontId="8" fillId="0" borderId="2" xfId="60" applyNumberFormat="1" applyFont="1" applyFill="1" applyBorder="1" applyAlignment="1">
      <alignment horizontal="center"/>
    </xf>
    <xf numFmtId="3" fontId="20" fillId="0" borderId="7" xfId="0" applyNumberFormat="1" applyFont="1" applyFill="1" applyBorder="1" applyAlignment="1" applyProtection="1">
      <alignment horizontal="center" vertical="center"/>
    </xf>
    <xf numFmtId="0" fontId="4" fillId="0" borderId="2" xfId="84" applyNumberFormat="1" applyFont="1" applyFill="1" applyBorder="1" applyAlignment="1" applyProtection="1">
      <alignment horizontal="left" vertical="center"/>
    </xf>
    <xf numFmtId="176" fontId="20" fillId="0" borderId="9" xfId="65" applyNumberFormat="1" applyFont="1" applyFill="1" applyBorder="1" applyAlignment="1" applyProtection="1">
      <alignment horizontal="center" vertical="center"/>
    </xf>
    <xf numFmtId="3" fontId="20" fillId="0" borderId="10" xfId="0" applyNumberFormat="1" applyFont="1" applyFill="1" applyBorder="1" applyAlignment="1" applyProtection="1">
      <alignment horizontal="center" vertical="center"/>
    </xf>
    <xf numFmtId="176" fontId="20" fillId="0" borderId="11" xfId="65" applyNumberFormat="1" applyFont="1" applyFill="1" applyBorder="1" applyAlignment="1" applyProtection="1">
      <alignment horizontal="center" vertical="center"/>
    </xf>
    <xf numFmtId="0" fontId="45" fillId="0" borderId="0" xfId="0" applyFont="1" applyBorder="1" applyAlignment="1" applyProtection="1"/>
    <xf numFmtId="10" fontId="1" fillId="0" borderId="0" xfId="0" applyNumberFormat="1" applyFont="1" applyBorder="1" applyAlignment="1" applyProtection="1"/>
    <xf numFmtId="177" fontId="0" fillId="0" borderId="0" xfId="0" applyNumberFormat="1" applyAlignment="1"/>
    <xf numFmtId="0" fontId="46" fillId="0" borderId="0" xfId="0" applyFont="1" applyAlignment="1" applyProtection="1">
      <alignment horizontal="center" vertical="center"/>
    </xf>
    <xf numFmtId="10" fontId="0" fillId="0" borderId="0" xfId="0" applyNumberFormat="1" applyFont="1" applyAlignment="1" applyProtection="1">
      <alignment horizontal="right" vertical="center"/>
    </xf>
    <xf numFmtId="10" fontId="0" fillId="0" borderId="2" xfId="0" applyNumberFormat="1" applyFont="1" applyBorder="1" applyAlignment="1" applyProtection="1">
      <alignment horizontal="center" vertical="center" wrapText="1"/>
    </xf>
    <xf numFmtId="0" fontId="22" fillId="0" borderId="2" xfId="0" applyFont="1" applyBorder="1" applyAlignment="1" applyProtection="1">
      <alignment vertical="center"/>
    </xf>
    <xf numFmtId="180" fontId="22" fillId="0" borderId="2" xfId="0" applyNumberFormat="1" applyFont="1" applyBorder="1" applyAlignment="1" applyProtection="1">
      <alignment horizontal="center" vertical="center"/>
    </xf>
    <xf numFmtId="10" fontId="22" fillId="0" borderId="2" xfId="0" applyNumberFormat="1" applyFont="1" applyBorder="1" applyAlignment="1" applyProtection="1">
      <alignment horizontal="center" vertical="center"/>
    </xf>
    <xf numFmtId="177" fontId="0" fillId="0" borderId="0" xfId="0" applyNumberFormat="1" applyAlignment="1">
      <alignment horizontal="center"/>
    </xf>
    <xf numFmtId="0" fontId="0" fillId="0" borderId="2" xfId="0" applyFont="1" applyBorder="1" applyAlignment="1" applyProtection="1">
      <alignment horizontal="left" vertical="center" indent="1"/>
    </xf>
    <xf numFmtId="180" fontId="10" fillId="0" borderId="2" xfId="0" applyNumberFormat="1" applyFont="1" applyBorder="1" applyAlignment="1" applyProtection="1">
      <alignment horizontal="center" vertical="center"/>
    </xf>
    <xf numFmtId="180" fontId="47" fillId="0" borderId="0" xfId="0" applyNumberFormat="1" applyFont="1" applyBorder="1" applyAlignment="1" applyProtection="1">
      <alignment horizontal="left" vertical="top" wrapText="1"/>
    </xf>
    <xf numFmtId="180" fontId="1" fillId="0" borderId="0" xfId="0" applyNumberFormat="1" applyFont="1" applyBorder="1" applyAlignment="1" applyProtection="1"/>
    <xf numFmtId="10" fontId="22" fillId="0" borderId="2" xfId="3" applyNumberFormat="1" applyFont="1" applyBorder="1" applyAlignment="1" applyProtection="1">
      <alignment horizontal="center" vertical="center"/>
    </xf>
    <xf numFmtId="180" fontId="22" fillId="0" borderId="2" xfId="3" applyNumberFormat="1" applyFont="1" applyBorder="1" applyAlignment="1" applyProtection="1">
      <alignment horizontal="center" vertical="center"/>
    </xf>
    <xf numFmtId="180" fontId="29" fillId="0" borderId="2" xfId="0" applyNumberFormat="1" applyFont="1" applyBorder="1" applyAlignment="1" applyProtection="1">
      <alignment horizontal="center" vertical="center"/>
    </xf>
    <xf numFmtId="0" fontId="0" fillId="0" borderId="2" xfId="0" applyBorder="1" applyAlignment="1"/>
    <xf numFmtId="0" fontId="2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8" fillId="0" borderId="0" xfId="0" applyFont="1" applyBorder="1" applyAlignment="1" applyProtection="1">
      <alignment horizontal="center" vertical="center"/>
    </xf>
    <xf numFmtId="177" fontId="45" fillId="0" borderId="0" xfId="0" applyNumberFormat="1" applyFont="1" applyBorder="1" applyAlignment="1" applyProtection="1"/>
    <xf numFmtId="0" fontId="49" fillId="0" borderId="0" xfId="0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left" vertical="center" wrapText="1"/>
    </xf>
    <xf numFmtId="0" fontId="50" fillId="0" borderId="0" xfId="0" applyFont="1" applyBorder="1" applyAlignment="1" applyProtection="1">
      <alignment horizontal="left" vertical="center" wrapText="1"/>
    </xf>
    <xf numFmtId="177" fontId="2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 applyProtection="1">
      <alignment horizontal="left" vertical="center" wrapText="1"/>
    </xf>
    <xf numFmtId="177" fontId="0" fillId="0" borderId="0" xfId="0" applyNumberFormat="1" applyBorder="1" applyAlignment="1">
      <alignment horizontal="left" vertical="center" wrapText="1"/>
    </xf>
    <xf numFmtId="177" fontId="21" fillId="0" borderId="0" xfId="0" applyNumberFormat="1" applyFont="1" applyAlignment="1">
      <alignment horizontal="left" vertical="center" wrapText="1"/>
    </xf>
    <xf numFmtId="177" fontId="0" fillId="0" borderId="0" xfId="0" applyNumberFormat="1" applyAlignment="1">
      <alignment horizontal="left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3 4 2" xfId="50"/>
    <cellStyle name="百分比 2" xfId="51"/>
    <cellStyle name="常规 6" xfId="52"/>
    <cellStyle name="常规 5 2" xfId="53"/>
    <cellStyle name="百分比 2 2" xfId="54"/>
    <cellStyle name="常规 5 2 2" xfId="55"/>
    <cellStyle name="常规 8 3" xfId="56"/>
    <cellStyle name="百分比 2 2 2" xfId="57"/>
    <cellStyle name="常规 2 2 2" xfId="58"/>
    <cellStyle name="常规 17 2" xfId="59"/>
    <cellStyle name="常规 2 2" xfId="60"/>
    <cellStyle name="常规 48 2" xfId="61"/>
    <cellStyle name="常规 2 3" xfId="62"/>
    <cellStyle name="常规 17" xfId="63"/>
    <cellStyle name="常规 17 2 2" xfId="64"/>
    <cellStyle name="常规 2" xfId="65"/>
    <cellStyle name="常规 2 3 4" xfId="66"/>
    <cellStyle name="常规 2 3 4 2 2" xfId="67"/>
    <cellStyle name="常规 3" xfId="68"/>
    <cellStyle name="常规 3 2" xfId="69"/>
    <cellStyle name="常规 3 2 2" xfId="70"/>
    <cellStyle name="常规 4" xfId="71"/>
    <cellStyle name="常规 4 2" xfId="72"/>
    <cellStyle name="常规 4 2 2" xfId="73"/>
    <cellStyle name="常规 48" xfId="74"/>
    <cellStyle name="常规 48 2 2" xfId="75"/>
    <cellStyle name="常规 5" xfId="76"/>
    <cellStyle name="常规 5 5" xfId="77"/>
    <cellStyle name="常规 5 5 2" xfId="78"/>
    <cellStyle name="常规 5 5 2 2" xfId="79"/>
    <cellStyle name="常规 6 2" xfId="80"/>
    <cellStyle name="常规 6 2 2" xfId="81"/>
    <cellStyle name="常规 7" xfId="82"/>
    <cellStyle name="常规 7 2" xfId="83"/>
    <cellStyle name="常规 8" xfId="84"/>
    <cellStyle name="常规 8 3 2" xfId="85"/>
    <cellStyle name="常规 8 3 2 2" xfId="8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externalLink" Target="externalLinks/externalLink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22&#24180;\2022&#24180;&#24635;&#20915;&#31639;&#25968;&#25454;&#65288;&#30465;&#21381;&#23457;&#26680;&#31295;&#65289;\2022&#24180;&#24635;&#20915;&#31639;&#25253;&#34920;&#65288;&#30465;&#21381;&#23457;&#26680;&#3129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L19"/>
      <sheetName val="sheet5"/>
      <sheetName val="L20"/>
      <sheetName val="L21"/>
      <sheetName val="L22"/>
      <sheetName val="L23"/>
      <sheetName val="L24"/>
    </sheetNames>
    <sheetDataSet>
      <sheetData sheetId="0"/>
      <sheetData sheetId="1"/>
      <sheetData sheetId="2"/>
      <sheetData sheetId="3">
        <row r="5">
          <cell r="C5">
            <v>29660</v>
          </cell>
        </row>
      </sheetData>
      <sheetData sheetId="4">
        <row r="5">
          <cell r="C5">
            <v>214027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showGridLines="0" workbookViewId="0">
      <selection activeCell="A9" sqref="A9"/>
    </sheetView>
  </sheetViews>
  <sheetFormatPr defaultColWidth="54.6333333333333" defaultRowHeight="48" customHeight="1" outlineLevelCol="2"/>
  <cols>
    <col min="1" max="1" width="146.75" style="72" customWidth="1"/>
    <col min="2" max="2" width="9.38333333333333" style="72" hidden="1" customWidth="1"/>
    <col min="3" max="3" width="46.6333333333333" style="208" customWidth="1"/>
    <col min="4" max="16384" width="54.6333333333333" style="76"/>
  </cols>
  <sheetData>
    <row r="1" s="206" customFormat="1" ht="35" customHeight="1" spans="1:3">
      <c r="A1" s="228" t="s">
        <v>0</v>
      </c>
      <c r="C1" s="229"/>
    </row>
    <row r="2" s="206" customFormat="1" ht="24" hidden="1" customHeight="1" spans="1:3">
      <c r="A2" s="230"/>
      <c r="C2" s="229"/>
    </row>
    <row r="3" s="206" customFormat="1" ht="30" customHeight="1" spans="1:3">
      <c r="A3" s="230" t="s">
        <v>1</v>
      </c>
      <c r="C3" s="229"/>
    </row>
    <row r="4" s="224" customFormat="1" ht="22.5" customHeight="1" spans="1:3">
      <c r="A4" s="231" t="s">
        <v>2</v>
      </c>
      <c r="B4" s="232"/>
      <c r="C4" s="233"/>
    </row>
    <row r="5" s="225" customFormat="1" ht="22.5" customHeight="1" spans="1:3">
      <c r="A5" s="231" t="s">
        <v>3</v>
      </c>
      <c r="B5" s="234"/>
      <c r="C5" s="235"/>
    </row>
    <row r="6" s="224" customFormat="1" ht="22.5" customHeight="1" spans="1:3">
      <c r="A6" s="231" t="s">
        <v>4</v>
      </c>
      <c r="B6" s="232"/>
      <c r="C6" s="233"/>
    </row>
    <row r="7" s="224" customFormat="1" ht="22.5" customHeight="1" spans="1:3">
      <c r="A7" s="231" t="s">
        <v>5</v>
      </c>
      <c r="B7" s="232"/>
      <c r="C7" s="233"/>
    </row>
    <row r="8" s="224" customFormat="1" ht="22.5" customHeight="1" spans="1:3">
      <c r="A8" s="231" t="s">
        <v>6</v>
      </c>
      <c r="B8" s="232"/>
      <c r="C8" s="233"/>
    </row>
    <row r="9" s="224" customFormat="1" ht="22.5" customHeight="1" spans="1:3">
      <c r="A9" s="231" t="s">
        <v>7</v>
      </c>
      <c r="B9" s="232"/>
      <c r="C9" s="233"/>
    </row>
    <row r="10" s="224" customFormat="1" ht="22.5" customHeight="1" spans="1:3">
      <c r="A10" s="231" t="s">
        <v>8</v>
      </c>
      <c r="B10" s="232"/>
      <c r="C10" s="233"/>
    </row>
    <row r="11" s="224" customFormat="1" ht="22.5" customHeight="1" spans="1:3">
      <c r="A11" s="231" t="s">
        <v>9</v>
      </c>
      <c r="B11" s="232"/>
      <c r="C11" s="233"/>
    </row>
    <row r="12" s="206" customFormat="1" ht="24" customHeight="1" spans="1:3">
      <c r="A12" s="230" t="s">
        <v>10</v>
      </c>
      <c r="C12" s="229"/>
    </row>
    <row r="13" s="224" customFormat="1" ht="22.5" customHeight="1" spans="1:3">
      <c r="A13" s="231" t="s">
        <v>11</v>
      </c>
      <c r="B13" s="232"/>
      <c r="C13" s="233"/>
    </row>
    <row r="14" s="224" customFormat="1" ht="22.5" customHeight="1" spans="1:3">
      <c r="A14" s="231" t="s">
        <v>12</v>
      </c>
      <c r="B14" s="232"/>
      <c r="C14" s="233"/>
    </row>
    <row r="15" s="224" customFormat="1" ht="22.5" customHeight="1" spans="1:3">
      <c r="A15" s="231" t="s">
        <v>13</v>
      </c>
      <c r="B15" s="232"/>
      <c r="C15" s="233"/>
    </row>
    <row r="16" s="224" customFormat="1" ht="22.5" customHeight="1" spans="1:3">
      <c r="A16" s="231" t="s">
        <v>14</v>
      </c>
      <c r="B16" s="232"/>
      <c r="C16" s="233"/>
    </row>
    <row r="17" s="206" customFormat="1" ht="28" customHeight="1" spans="1:3">
      <c r="A17" s="230" t="s">
        <v>15</v>
      </c>
      <c r="C17" s="229"/>
    </row>
    <row r="18" s="224" customFormat="1" ht="22.5" customHeight="1" spans="1:3">
      <c r="A18" s="231" t="s">
        <v>16</v>
      </c>
      <c r="B18" s="232"/>
      <c r="C18" s="233"/>
    </row>
    <row r="19" s="224" customFormat="1" ht="22.5" customHeight="1" spans="1:3">
      <c r="A19" s="231" t="s">
        <v>17</v>
      </c>
      <c r="B19" s="232"/>
      <c r="C19" s="233"/>
    </row>
    <row r="20" s="206" customFormat="1" ht="29" customHeight="1" spans="1:3">
      <c r="A20" s="230" t="s">
        <v>18</v>
      </c>
      <c r="C20" s="229"/>
    </row>
    <row r="21" s="224" customFormat="1" ht="22.5" customHeight="1" spans="1:3">
      <c r="A21" s="231" t="s">
        <v>19</v>
      </c>
      <c r="B21" s="232"/>
      <c r="C21" s="233"/>
    </row>
    <row r="22" s="224" customFormat="1" ht="22.5" customHeight="1" spans="1:3">
      <c r="A22" s="231" t="s">
        <v>20</v>
      </c>
      <c r="B22" s="232"/>
      <c r="C22" s="233"/>
    </row>
    <row r="23" s="224" customFormat="1" ht="22.5" customHeight="1" spans="1:3">
      <c r="A23" s="231" t="s">
        <v>21</v>
      </c>
      <c r="B23" s="232"/>
      <c r="C23" s="233"/>
    </row>
    <row r="24" s="224" customFormat="1" ht="22.5" customHeight="1" spans="1:3">
      <c r="A24" s="231"/>
      <c r="B24" s="232"/>
      <c r="C24" s="233"/>
    </row>
    <row r="25" s="224" customFormat="1" ht="22.5" customHeight="1" spans="1:3">
      <c r="A25" s="231"/>
      <c r="B25" s="232"/>
      <c r="C25" s="233"/>
    </row>
    <row r="26" s="224" customFormat="1" ht="22.5" customHeight="1" spans="1:3">
      <c r="A26" s="231"/>
      <c r="B26" s="232"/>
      <c r="C26" s="233"/>
    </row>
    <row r="27" s="224" customFormat="1" ht="22.5" customHeight="1" spans="1:3">
      <c r="A27" s="231"/>
      <c r="B27" s="232"/>
      <c r="C27" s="233"/>
    </row>
    <row r="28" s="224" customFormat="1" ht="22.5" customHeight="1" spans="1:3">
      <c r="A28" s="231"/>
      <c r="B28" s="232"/>
      <c r="C28" s="233"/>
    </row>
    <row r="29" s="224" customFormat="1" ht="22.5" customHeight="1" spans="1:3">
      <c r="A29" s="231"/>
      <c r="B29" s="232"/>
      <c r="C29" s="233"/>
    </row>
    <row r="30" s="224" customFormat="1" ht="22.5" customHeight="1" spans="1:3">
      <c r="A30" s="231"/>
      <c r="B30" s="232"/>
      <c r="C30" s="233"/>
    </row>
    <row r="31" s="224" customFormat="1" ht="22.5" customHeight="1" spans="1:3">
      <c r="A31" s="231"/>
      <c r="B31" s="232"/>
      <c r="C31" s="233"/>
    </row>
    <row r="32" s="226" customFormat="1" ht="22.5" customHeight="1" spans="1:3">
      <c r="A32" s="231"/>
      <c r="B32" s="232"/>
      <c r="C32" s="236"/>
    </row>
    <row r="33" s="227" customFormat="1" ht="22.5" customHeight="1" spans="1:3">
      <c r="A33" s="234"/>
      <c r="B33" s="234"/>
      <c r="C33" s="237"/>
    </row>
    <row r="34" s="227" customFormat="1" ht="22.5" customHeight="1" spans="1:3">
      <c r="A34" s="234"/>
      <c r="B34" s="234"/>
      <c r="C34" s="237"/>
    </row>
  </sheetData>
  <pageMargins left="1.29861111111111" right="0.747916666666667" top="0.708333333333333" bottom="0.550694444444444" header="0.314583333333333" footer="0.314583333333333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E9" sqref="E9"/>
    </sheetView>
  </sheetViews>
  <sheetFormatPr defaultColWidth="9" defaultRowHeight="13.5" outlineLevelCol="4"/>
  <cols>
    <col min="5" max="5" width="94" customWidth="1"/>
  </cols>
  <sheetData>
    <row r="5" ht="57" customHeight="1"/>
    <row r="6" ht="69" customHeight="1" spans="1:5">
      <c r="A6" s="33" t="s">
        <v>22</v>
      </c>
      <c r="B6" s="33"/>
      <c r="C6" s="33"/>
      <c r="D6" s="33"/>
      <c r="E6" s="34"/>
    </row>
    <row r="8" ht="72" customHeight="1" spans="1:5">
      <c r="A8" s="35" t="s">
        <v>23</v>
      </c>
      <c r="B8" s="35"/>
      <c r="C8" s="35"/>
      <c r="D8" s="35"/>
      <c r="E8" s="36"/>
    </row>
    <row r="9" ht="113" customHeight="1"/>
    <row r="10" ht="27" customHeight="1" spans="1:5">
      <c r="A10" s="37"/>
      <c r="B10" s="37"/>
      <c r="C10" s="37"/>
      <c r="D10" s="37"/>
      <c r="E10" s="37"/>
    </row>
    <row r="11" ht="27" customHeight="1" spans="1:5">
      <c r="A11" s="37"/>
      <c r="B11" s="37"/>
      <c r="C11" s="37"/>
      <c r="D11" s="37"/>
      <c r="E11" s="37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showGridLines="0" tabSelected="1" workbookViewId="0">
      <selection activeCell="B8" sqref="B8"/>
    </sheetView>
  </sheetViews>
  <sheetFormatPr defaultColWidth="54.6333333333333" defaultRowHeight="48" customHeight="1"/>
  <cols>
    <col min="1" max="1" width="38.1" style="72" customWidth="1"/>
    <col min="2" max="2" width="13.25" style="72" customWidth="1"/>
    <col min="3" max="3" width="14.625" style="72" customWidth="1"/>
    <col min="4" max="4" width="11.75" style="207" customWidth="1"/>
    <col min="5" max="5" width="20.375" style="207" customWidth="1"/>
    <col min="6" max="6" width="9.38333333333333" style="72" hidden="1" customWidth="1"/>
    <col min="7" max="7" width="9.38333333333333" style="208" hidden="1" customWidth="1"/>
    <col min="8" max="8" width="18.3833333333333" style="76" hidden="1" customWidth="1"/>
    <col min="9" max="9" width="40.1333333333333" style="76" customWidth="1"/>
    <col min="10" max="10" width="11.5" style="76" customWidth="1"/>
    <col min="11" max="11" width="10.35" style="76" customWidth="1"/>
    <col min="12" max="12" width="12.75" style="76" customWidth="1"/>
    <col min="13" max="13" width="16.825" style="76" customWidth="1"/>
    <col min="14" max="16384" width="54.6333333333333" style="76"/>
  </cols>
  <sheetData>
    <row r="1" ht="20.1" customHeight="1" spans="1:1">
      <c r="A1" s="63" t="s">
        <v>24</v>
      </c>
    </row>
    <row r="2" s="206" customFormat="1" ht="33" customHeight="1" spans="1:13">
      <c r="A2" s="209" t="s">
        <v>25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</row>
    <row r="3" ht="18.75" customHeight="1" spans="1:13">
      <c r="A3" s="210" t="s">
        <v>26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</row>
    <row r="4" ht="33" customHeight="1" spans="1:13">
      <c r="A4" s="82" t="s">
        <v>27</v>
      </c>
      <c r="B4" s="84" t="s">
        <v>28</v>
      </c>
      <c r="C4" s="84" t="s">
        <v>29</v>
      </c>
      <c r="D4" s="211" t="s">
        <v>30</v>
      </c>
      <c r="E4" s="211" t="s">
        <v>31</v>
      </c>
      <c r="I4" s="82" t="s">
        <v>27</v>
      </c>
      <c r="J4" s="84" t="s">
        <v>32</v>
      </c>
      <c r="K4" s="84" t="s">
        <v>29</v>
      </c>
      <c r="L4" s="211" t="s">
        <v>33</v>
      </c>
      <c r="M4" s="84" t="s">
        <v>34</v>
      </c>
    </row>
    <row r="5" ht="24" customHeight="1" spans="1:13">
      <c r="A5" s="212" t="s">
        <v>35</v>
      </c>
      <c r="B5" s="213">
        <f>SUM(B6:B21)</f>
        <v>14265</v>
      </c>
      <c r="C5" s="213">
        <f>SUM(C6:C21)</f>
        <v>11458</v>
      </c>
      <c r="D5" s="214">
        <f>C5/B5</f>
        <v>0.803224675779881</v>
      </c>
      <c r="E5" s="214">
        <f>C5/F5</f>
        <v>0.866717095310136</v>
      </c>
      <c r="F5" s="72">
        <v>13220</v>
      </c>
      <c r="G5" s="215">
        <f>C5/F5*100</f>
        <v>86.6717095310136</v>
      </c>
      <c r="H5" s="213">
        <f>SUM(H6:H21)</f>
        <v>13220</v>
      </c>
      <c r="I5" s="216" t="s">
        <v>36</v>
      </c>
      <c r="J5" s="217">
        <v>30164</v>
      </c>
      <c r="K5" s="213">
        <v>29565</v>
      </c>
      <c r="L5" s="220">
        <f>K5/J5</f>
        <v>0.980141890995889</v>
      </c>
      <c r="M5" s="221">
        <f>J5-K5</f>
        <v>599</v>
      </c>
    </row>
    <row r="6" ht="24" customHeight="1" spans="1:13">
      <c r="A6" s="216" t="s">
        <v>37</v>
      </c>
      <c r="B6" s="217">
        <v>7960</v>
      </c>
      <c r="C6" s="217">
        <v>5749</v>
      </c>
      <c r="D6" s="214">
        <f t="shared" ref="D6:D29" si="0">C6/B6</f>
        <v>0.722236180904523</v>
      </c>
      <c r="E6" s="214">
        <f t="shared" ref="E6:E31" si="1">C6/F6</f>
        <v>0.784525109170306</v>
      </c>
      <c r="F6" s="72">
        <v>7328</v>
      </c>
      <c r="G6" s="215">
        <f>C6/F6*100</f>
        <v>78.4525109170306</v>
      </c>
      <c r="H6" s="217">
        <v>7328</v>
      </c>
      <c r="I6" s="216" t="s">
        <v>38</v>
      </c>
      <c r="J6" s="222"/>
      <c r="K6" s="217"/>
      <c r="L6" s="220"/>
      <c r="M6" s="221"/>
    </row>
    <row r="7" ht="24" customHeight="1" spans="1:13">
      <c r="A7" s="87" t="s">
        <v>39</v>
      </c>
      <c r="B7" s="217"/>
      <c r="C7" s="217"/>
      <c r="D7" s="214"/>
      <c r="E7" s="214"/>
      <c r="G7" s="215" t="e">
        <f t="shared" ref="G7:G26" si="2">C8/F7*100</f>
        <v>#DIV/0!</v>
      </c>
      <c r="H7" s="217"/>
      <c r="I7" s="216" t="s">
        <v>40</v>
      </c>
      <c r="J7" s="217">
        <v>31</v>
      </c>
      <c r="K7" s="217">
        <v>31</v>
      </c>
      <c r="L7" s="220">
        <f t="shared" ref="L6:L31" si="3">K7/J7</f>
        <v>1</v>
      </c>
      <c r="M7" s="221">
        <v>0</v>
      </c>
    </row>
    <row r="8" ht="24" customHeight="1" spans="1:13">
      <c r="A8" s="216" t="s">
        <v>41</v>
      </c>
      <c r="B8" s="217">
        <v>615</v>
      </c>
      <c r="C8" s="217">
        <v>750</v>
      </c>
      <c r="D8" s="214">
        <f t="shared" si="0"/>
        <v>1.21951219512195</v>
      </c>
      <c r="E8" s="214">
        <f t="shared" si="1"/>
        <v>1.31118881118881</v>
      </c>
      <c r="F8" s="72">
        <v>572</v>
      </c>
      <c r="G8" s="215">
        <f t="shared" si="2"/>
        <v>29.3706293706294</v>
      </c>
      <c r="H8" s="217">
        <v>572</v>
      </c>
      <c r="I8" s="216" t="s">
        <v>42</v>
      </c>
      <c r="J8" s="217">
        <v>6027</v>
      </c>
      <c r="K8" s="217">
        <v>5954</v>
      </c>
      <c r="L8" s="220">
        <f t="shared" si="3"/>
        <v>0.987887838062054</v>
      </c>
      <c r="M8" s="221">
        <f t="shared" ref="M6:M30" si="4">J8-K8</f>
        <v>73</v>
      </c>
    </row>
    <row r="9" ht="24" customHeight="1" spans="1:13">
      <c r="A9" s="216" t="s">
        <v>43</v>
      </c>
      <c r="B9" s="217">
        <v>133</v>
      </c>
      <c r="C9" s="217">
        <v>168</v>
      </c>
      <c r="D9" s="214">
        <f t="shared" si="0"/>
        <v>1.26315789473684</v>
      </c>
      <c r="E9" s="214">
        <f t="shared" si="1"/>
        <v>1.15068493150685</v>
      </c>
      <c r="F9" s="72">
        <v>146</v>
      </c>
      <c r="G9" s="215">
        <f t="shared" si="2"/>
        <v>1710.95890410959</v>
      </c>
      <c r="H9" s="217">
        <v>146</v>
      </c>
      <c r="I9" s="216" t="s">
        <v>44</v>
      </c>
      <c r="J9" s="217">
        <v>13109</v>
      </c>
      <c r="K9" s="217">
        <v>12948</v>
      </c>
      <c r="L9" s="220">
        <f t="shared" si="3"/>
        <v>0.987718361431078</v>
      </c>
      <c r="M9" s="221">
        <f t="shared" si="4"/>
        <v>161</v>
      </c>
    </row>
    <row r="10" ht="24" customHeight="1" spans="1:13">
      <c r="A10" s="216" t="s">
        <v>45</v>
      </c>
      <c r="B10" s="217">
        <v>3190</v>
      </c>
      <c r="C10" s="217">
        <v>2498</v>
      </c>
      <c r="D10" s="214">
        <f t="shared" si="0"/>
        <v>0.78307210031348</v>
      </c>
      <c r="E10" s="214">
        <f t="shared" si="1"/>
        <v>0.826878517047335</v>
      </c>
      <c r="F10" s="72">
        <v>3021</v>
      </c>
      <c r="G10" s="215">
        <f t="shared" si="2"/>
        <v>21.2181396888448</v>
      </c>
      <c r="H10" s="217">
        <v>3021</v>
      </c>
      <c r="I10" s="216" t="s">
        <v>46</v>
      </c>
      <c r="J10" s="217">
        <v>2885</v>
      </c>
      <c r="K10" s="217">
        <v>2672</v>
      </c>
      <c r="L10" s="220">
        <f t="shared" si="3"/>
        <v>0.926169844020797</v>
      </c>
      <c r="M10" s="221">
        <f t="shared" si="4"/>
        <v>213</v>
      </c>
    </row>
    <row r="11" ht="24" customHeight="1" spans="1:13">
      <c r="A11" s="216" t="s">
        <v>47</v>
      </c>
      <c r="B11" s="217">
        <v>397</v>
      </c>
      <c r="C11" s="217">
        <v>641</v>
      </c>
      <c r="D11" s="214">
        <f t="shared" si="0"/>
        <v>1.61460957178841</v>
      </c>
      <c r="E11" s="214">
        <f t="shared" si="1"/>
        <v>1.73243243243243</v>
      </c>
      <c r="F11" s="72">
        <v>370</v>
      </c>
      <c r="G11" s="215">
        <f t="shared" si="2"/>
        <v>84.5945945945946</v>
      </c>
      <c r="H11" s="217">
        <v>370</v>
      </c>
      <c r="I11" s="216" t="s">
        <v>48</v>
      </c>
      <c r="J11" s="217">
        <v>5425</v>
      </c>
      <c r="K11" s="217">
        <v>5074</v>
      </c>
      <c r="L11" s="220">
        <f t="shared" si="3"/>
        <v>0.935299539170507</v>
      </c>
      <c r="M11" s="221">
        <f t="shared" si="4"/>
        <v>351</v>
      </c>
    </row>
    <row r="12" ht="24" customHeight="1" spans="1:13">
      <c r="A12" s="216" t="s">
        <v>49</v>
      </c>
      <c r="B12" s="217">
        <v>410</v>
      </c>
      <c r="C12" s="217">
        <v>313</v>
      </c>
      <c r="D12" s="214">
        <f t="shared" si="0"/>
        <v>0.763414634146341</v>
      </c>
      <c r="E12" s="214">
        <f t="shared" si="1"/>
        <v>0.88169014084507</v>
      </c>
      <c r="F12" s="72">
        <v>355</v>
      </c>
      <c r="G12" s="215">
        <f t="shared" si="2"/>
        <v>50.9859154929577</v>
      </c>
      <c r="H12" s="217">
        <v>355</v>
      </c>
      <c r="I12" s="216" t="s">
        <v>50</v>
      </c>
      <c r="J12" s="217">
        <v>18418</v>
      </c>
      <c r="K12" s="217">
        <v>17309</v>
      </c>
      <c r="L12" s="220">
        <f t="shared" si="3"/>
        <v>0.939787164730155</v>
      </c>
      <c r="M12" s="221">
        <f t="shared" si="4"/>
        <v>1109</v>
      </c>
    </row>
    <row r="13" ht="24" customHeight="1" spans="1:13">
      <c r="A13" s="216" t="s">
        <v>51</v>
      </c>
      <c r="B13" s="217">
        <v>200</v>
      </c>
      <c r="C13" s="217">
        <v>181</v>
      </c>
      <c r="D13" s="214">
        <f t="shared" si="0"/>
        <v>0.905</v>
      </c>
      <c r="E13" s="214">
        <f t="shared" si="1"/>
        <v>0.909547738693467</v>
      </c>
      <c r="F13" s="72">
        <v>199</v>
      </c>
      <c r="G13" s="215">
        <f t="shared" si="2"/>
        <v>205.527638190955</v>
      </c>
      <c r="H13" s="217">
        <v>199</v>
      </c>
      <c r="I13" s="216" t="s">
        <v>52</v>
      </c>
      <c r="J13" s="217">
        <v>11320</v>
      </c>
      <c r="K13" s="217">
        <v>10522</v>
      </c>
      <c r="L13" s="220">
        <f t="shared" si="3"/>
        <v>0.929505300353357</v>
      </c>
      <c r="M13" s="221">
        <f t="shared" si="4"/>
        <v>798</v>
      </c>
    </row>
    <row r="14" ht="24" customHeight="1" spans="1:13">
      <c r="A14" s="216" t="s">
        <v>53</v>
      </c>
      <c r="B14" s="217">
        <v>550</v>
      </c>
      <c r="C14" s="217">
        <v>409</v>
      </c>
      <c r="D14" s="214">
        <f t="shared" si="0"/>
        <v>0.743636363636364</v>
      </c>
      <c r="E14" s="214">
        <f t="shared" si="1"/>
        <v>1.04071246819338</v>
      </c>
      <c r="F14" s="72">
        <v>393</v>
      </c>
      <c r="G14" s="215">
        <f t="shared" si="2"/>
        <v>46.3104325699746</v>
      </c>
      <c r="H14" s="217">
        <v>393</v>
      </c>
      <c r="I14" s="216" t="s">
        <v>54</v>
      </c>
      <c r="J14" s="217">
        <v>43458</v>
      </c>
      <c r="K14" s="217">
        <v>36591</v>
      </c>
      <c r="L14" s="220">
        <f t="shared" si="3"/>
        <v>0.841985365180174</v>
      </c>
      <c r="M14" s="221">
        <f t="shared" si="4"/>
        <v>6867</v>
      </c>
    </row>
    <row r="15" ht="23.45" customHeight="1" spans="1:13">
      <c r="A15" s="216" t="s">
        <v>55</v>
      </c>
      <c r="B15" s="217">
        <v>35</v>
      </c>
      <c r="C15" s="217">
        <v>182</v>
      </c>
      <c r="D15" s="214">
        <f t="shared" si="0"/>
        <v>5.2</v>
      </c>
      <c r="E15" s="214">
        <f t="shared" si="1"/>
        <v>5.51515151515152</v>
      </c>
      <c r="F15" s="72">
        <v>33</v>
      </c>
      <c r="G15" s="215">
        <f t="shared" si="2"/>
        <v>578.787878787879</v>
      </c>
      <c r="H15" s="217">
        <v>33</v>
      </c>
      <c r="I15" s="216" t="s">
        <v>56</v>
      </c>
      <c r="J15" s="217">
        <v>4547</v>
      </c>
      <c r="K15" s="217">
        <v>4377</v>
      </c>
      <c r="L15" s="220">
        <f t="shared" si="3"/>
        <v>0.962612711678029</v>
      </c>
      <c r="M15" s="221">
        <f t="shared" si="4"/>
        <v>170</v>
      </c>
    </row>
    <row r="16" ht="23.45" customHeight="1" spans="1:13">
      <c r="A16" s="216" t="s">
        <v>57</v>
      </c>
      <c r="B16" s="217">
        <v>160</v>
      </c>
      <c r="C16" s="217">
        <v>191</v>
      </c>
      <c r="D16" s="214">
        <f t="shared" si="0"/>
        <v>1.19375</v>
      </c>
      <c r="E16" s="214">
        <f t="shared" si="1"/>
        <v>1.11046511627907</v>
      </c>
      <c r="F16" s="72">
        <v>172</v>
      </c>
      <c r="G16" s="215">
        <f t="shared" si="2"/>
        <v>170.93023255814</v>
      </c>
      <c r="H16" s="217">
        <v>172</v>
      </c>
      <c r="I16" s="216" t="s">
        <v>58</v>
      </c>
      <c r="J16" s="217">
        <v>72469</v>
      </c>
      <c r="K16" s="217">
        <v>66776</v>
      </c>
      <c r="L16" s="220">
        <f t="shared" si="3"/>
        <v>0.921442271867971</v>
      </c>
      <c r="M16" s="221">
        <f t="shared" si="4"/>
        <v>5693</v>
      </c>
    </row>
    <row r="17" ht="23.45" customHeight="1" spans="1:13">
      <c r="A17" s="216" t="s">
        <v>59</v>
      </c>
      <c r="B17" s="217">
        <v>550</v>
      </c>
      <c r="C17" s="217">
        <v>294</v>
      </c>
      <c r="D17" s="214">
        <f t="shared" si="0"/>
        <v>0.534545454545455</v>
      </c>
      <c r="E17" s="214">
        <f t="shared" si="1"/>
        <v>0.565384615384615</v>
      </c>
      <c r="F17" s="72">
        <v>520</v>
      </c>
      <c r="G17" s="215">
        <f t="shared" si="2"/>
        <v>13.2692307692308</v>
      </c>
      <c r="H17" s="217">
        <v>520</v>
      </c>
      <c r="I17" s="216" t="s">
        <v>60</v>
      </c>
      <c r="J17" s="217">
        <v>10743</v>
      </c>
      <c r="K17" s="217">
        <v>10311</v>
      </c>
      <c r="L17" s="220">
        <f t="shared" si="3"/>
        <v>0.959787768779671</v>
      </c>
      <c r="M17" s="221">
        <f t="shared" si="4"/>
        <v>432</v>
      </c>
    </row>
    <row r="18" ht="23.45" customHeight="1" spans="1:13">
      <c r="A18" s="216" t="s">
        <v>61</v>
      </c>
      <c r="B18" s="217">
        <v>55</v>
      </c>
      <c r="C18" s="217">
        <v>69</v>
      </c>
      <c r="D18" s="214">
        <f t="shared" si="0"/>
        <v>1.25454545454545</v>
      </c>
      <c r="E18" s="214">
        <f t="shared" si="1"/>
        <v>0.696969696969697</v>
      </c>
      <c r="F18" s="72">
        <v>99</v>
      </c>
      <c r="G18" s="215">
        <f t="shared" si="2"/>
        <v>0</v>
      </c>
      <c r="H18" s="217">
        <v>99</v>
      </c>
      <c r="I18" s="216" t="s">
        <v>62</v>
      </c>
      <c r="J18" s="217">
        <v>422</v>
      </c>
      <c r="K18" s="217">
        <v>422</v>
      </c>
      <c r="L18" s="220">
        <f t="shared" si="3"/>
        <v>1</v>
      </c>
      <c r="M18" s="221"/>
    </row>
    <row r="19" ht="23.45" customHeight="1" spans="1:13">
      <c r="A19" s="216" t="s">
        <v>63</v>
      </c>
      <c r="B19" s="217"/>
      <c r="C19" s="217"/>
      <c r="D19" s="214"/>
      <c r="E19" s="214"/>
      <c r="G19" s="215" t="e">
        <f t="shared" si="2"/>
        <v>#DIV/0!</v>
      </c>
      <c r="H19" s="217"/>
      <c r="I19" s="216" t="s">
        <v>64</v>
      </c>
      <c r="J19" s="217">
        <v>222</v>
      </c>
      <c r="K19" s="217">
        <v>173</v>
      </c>
      <c r="L19" s="220">
        <f t="shared" si="3"/>
        <v>0.779279279279279</v>
      </c>
      <c r="M19" s="221">
        <f t="shared" si="4"/>
        <v>49</v>
      </c>
    </row>
    <row r="20" ht="23.45" customHeight="1" spans="1:13">
      <c r="A20" s="216" t="s">
        <v>65</v>
      </c>
      <c r="B20" s="217">
        <v>10</v>
      </c>
      <c r="C20" s="217">
        <v>13</v>
      </c>
      <c r="D20" s="214">
        <f t="shared" si="0"/>
        <v>1.3</v>
      </c>
      <c r="E20" s="214">
        <f t="shared" si="1"/>
        <v>1.08333333333333</v>
      </c>
      <c r="F20" s="72">
        <v>12</v>
      </c>
      <c r="G20" s="215">
        <f t="shared" si="2"/>
        <v>0</v>
      </c>
      <c r="H20" s="217">
        <v>12</v>
      </c>
      <c r="I20" s="216" t="s">
        <v>66</v>
      </c>
      <c r="J20" s="217"/>
      <c r="K20" s="217"/>
      <c r="L20" s="220"/>
      <c r="M20" s="221"/>
    </row>
    <row r="21" ht="23.45" customHeight="1" spans="1:13">
      <c r="A21" s="216" t="s">
        <v>67</v>
      </c>
      <c r="B21" s="217"/>
      <c r="C21" s="217"/>
      <c r="D21" s="214"/>
      <c r="E21" s="214"/>
      <c r="G21" s="215" t="e">
        <f t="shared" si="2"/>
        <v>#DIV/0!</v>
      </c>
      <c r="H21" s="217"/>
      <c r="I21" s="216" t="s">
        <v>68</v>
      </c>
      <c r="J21" s="217"/>
      <c r="K21" s="217"/>
      <c r="L21" s="220"/>
      <c r="M21" s="221"/>
    </row>
    <row r="22" ht="23.45" customHeight="1" spans="1:13">
      <c r="A22" s="212" t="s">
        <v>69</v>
      </c>
      <c r="B22" s="217">
        <f>SUM(B23:B30)</f>
        <v>14725</v>
      </c>
      <c r="C22" s="217">
        <f>SUM(C23:C30)</f>
        <v>18202</v>
      </c>
      <c r="D22" s="214">
        <f t="shared" si="0"/>
        <v>1.23612903225806</v>
      </c>
      <c r="E22" s="214">
        <f t="shared" si="1"/>
        <v>1.28863716814159</v>
      </c>
      <c r="F22" s="72">
        <v>14125</v>
      </c>
      <c r="G22" s="215">
        <f t="shared" si="2"/>
        <v>11.0442477876106</v>
      </c>
      <c r="H22" s="217">
        <f>SUM(H23:H30)</f>
        <v>14125</v>
      </c>
      <c r="I22" s="216" t="s">
        <v>70</v>
      </c>
      <c r="J22" s="217">
        <v>4385</v>
      </c>
      <c r="K22" s="217">
        <v>3867</v>
      </c>
      <c r="L22" s="220">
        <f t="shared" si="3"/>
        <v>0.881870011402509</v>
      </c>
      <c r="M22" s="221">
        <f t="shared" si="4"/>
        <v>518</v>
      </c>
    </row>
    <row r="23" ht="23.45" customHeight="1" spans="1:13">
      <c r="A23" s="216" t="s">
        <v>71</v>
      </c>
      <c r="B23" s="217">
        <v>1460</v>
      </c>
      <c r="C23" s="217">
        <v>1560</v>
      </c>
      <c r="D23" s="214">
        <f t="shared" si="0"/>
        <v>1.06849315068493</v>
      </c>
      <c r="E23" s="214">
        <f t="shared" si="1"/>
        <v>1.04979811574697</v>
      </c>
      <c r="F23" s="72">
        <v>1486</v>
      </c>
      <c r="G23" s="215">
        <f t="shared" si="2"/>
        <v>95.4912516823688</v>
      </c>
      <c r="H23" s="217">
        <v>1486</v>
      </c>
      <c r="I23" s="216" t="s">
        <v>72</v>
      </c>
      <c r="J23" s="217">
        <v>2914</v>
      </c>
      <c r="K23" s="217">
        <v>2871</v>
      </c>
      <c r="L23" s="220">
        <f t="shared" si="3"/>
        <v>0.985243651338367</v>
      </c>
      <c r="M23" s="221">
        <f t="shared" si="4"/>
        <v>43</v>
      </c>
    </row>
    <row r="24" ht="23.45" customHeight="1" spans="1:13">
      <c r="A24" s="216" t="s">
        <v>73</v>
      </c>
      <c r="B24" s="217">
        <v>1280</v>
      </c>
      <c r="C24" s="217">
        <v>1419</v>
      </c>
      <c r="D24" s="214">
        <f t="shared" si="0"/>
        <v>1.10859375</v>
      </c>
      <c r="E24" s="214">
        <f t="shared" si="1"/>
        <v>1.20868824531516</v>
      </c>
      <c r="F24" s="72">
        <v>1174</v>
      </c>
      <c r="G24" s="215">
        <f t="shared" si="2"/>
        <v>36.2010221465077</v>
      </c>
      <c r="H24" s="217">
        <v>1174</v>
      </c>
      <c r="I24" s="216" t="s">
        <v>74</v>
      </c>
      <c r="J24" s="217">
        <v>415</v>
      </c>
      <c r="K24" s="217">
        <v>308</v>
      </c>
      <c r="L24" s="220">
        <f t="shared" si="3"/>
        <v>0.742168674698795</v>
      </c>
      <c r="M24" s="221">
        <f t="shared" si="4"/>
        <v>107</v>
      </c>
    </row>
    <row r="25" ht="23.45" customHeight="1" spans="1:13">
      <c r="A25" s="216" t="s">
        <v>75</v>
      </c>
      <c r="B25" s="217">
        <v>315</v>
      </c>
      <c r="C25" s="217">
        <v>425</v>
      </c>
      <c r="D25" s="214">
        <f t="shared" si="0"/>
        <v>1.34920634920635</v>
      </c>
      <c r="E25" s="214">
        <f t="shared" si="1"/>
        <v>0.324923547400612</v>
      </c>
      <c r="F25" s="72">
        <v>1308</v>
      </c>
      <c r="G25" s="215">
        <f t="shared" si="2"/>
        <v>121.253822629969</v>
      </c>
      <c r="H25" s="217">
        <v>1308</v>
      </c>
      <c r="I25" s="216" t="s">
        <v>76</v>
      </c>
      <c r="J25" s="217">
        <v>4575</v>
      </c>
      <c r="K25" s="217">
        <v>2001</v>
      </c>
      <c r="L25" s="220">
        <f t="shared" si="3"/>
        <v>0.437377049180328</v>
      </c>
      <c r="M25" s="221">
        <f t="shared" si="4"/>
        <v>2574</v>
      </c>
    </row>
    <row r="26" ht="23.45" customHeight="1" spans="1:13">
      <c r="A26" s="216" t="s">
        <v>77</v>
      </c>
      <c r="B26" s="217"/>
      <c r="C26" s="217">
        <v>1586</v>
      </c>
      <c r="D26" s="214"/>
      <c r="E26" s="214"/>
      <c r="G26" s="215" t="e">
        <f t="shared" si="2"/>
        <v>#DIV/0!</v>
      </c>
      <c r="H26" s="217"/>
      <c r="I26" s="216" t="s">
        <v>78</v>
      </c>
      <c r="J26" s="217">
        <v>725</v>
      </c>
      <c r="K26" s="217">
        <v>723</v>
      </c>
      <c r="L26" s="220">
        <f t="shared" si="3"/>
        <v>0.997241379310345</v>
      </c>
      <c r="M26" s="221">
        <f t="shared" si="4"/>
        <v>2</v>
      </c>
    </row>
    <row r="27" ht="23.45" customHeight="1" spans="1:13">
      <c r="A27" s="216" t="s">
        <v>79</v>
      </c>
      <c r="B27" s="217">
        <v>11630</v>
      </c>
      <c r="C27" s="217">
        <v>11484</v>
      </c>
      <c r="D27" s="214">
        <f t="shared" si="0"/>
        <v>0.987446259673259</v>
      </c>
      <c r="E27" s="214">
        <f t="shared" si="1"/>
        <v>1.13669207166188</v>
      </c>
      <c r="F27" s="72">
        <v>10103</v>
      </c>
      <c r="G27" s="215">
        <f>C30/F27*100</f>
        <v>16.5594377907552</v>
      </c>
      <c r="H27" s="217">
        <v>10103</v>
      </c>
      <c r="I27" s="216" t="s">
        <v>80</v>
      </c>
      <c r="J27" s="217">
        <v>1517</v>
      </c>
      <c r="K27" s="217">
        <v>1517</v>
      </c>
      <c r="L27" s="220">
        <f t="shared" si="3"/>
        <v>1</v>
      </c>
      <c r="M27" s="221">
        <v>0</v>
      </c>
    </row>
    <row r="28" ht="23.45" customHeight="1" spans="1:13">
      <c r="A28" s="216" t="s">
        <v>81</v>
      </c>
      <c r="B28" s="217">
        <v>20</v>
      </c>
      <c r="C28" s="217">
        <v>34</v>
      </c>
      <c r="D28" s="214">
        <f t="shared" si="0"/>
        <v>1.7</v>
      </c>
      <c r="E28" s="214">
        <f t="shared" si="1"/>
        <v>1.0625</v>
      </c>
      <c r="F28" s="72">
        <v>32</v>
      </c>
      <c r="G28" s="215">
        <f>C29/F28*100</f>
        <v>65.625</v>
      </c>
      <c r="H28" s="217">
        <v>32</v>
      </c>
      <c r="I28" s="216" t="s">
        <v>82</v>
      </c>
      <c r="J28" s="217">
        <v>15</v>
      </c>
      <c r="K28" s="217">
        <v>15</v>
      </c>
      <c r="L28" s="220">
        <f t="shared" si="3"/>
        <v>1</v>
      </c>
      <c r="M28" s="221">
        <v>0</v>
      </c>
    </row>
    <row r="29" ht="23.45" customHeight="1" spans="1:13">
      <c r="A29" s="216" t="s">
        <v>83</v>
      </c>
      <c r="B29" s="217">
        <v>20</v>
      </c>
      <c r="C29" s="217">
        <v>21</v>
      </c>
      <c r="D29" s="214">
        <f t="shared" si="0"/>
        <v>1.05</v>
      </c>
      <c r="E29" s="214">
        <f t="shared" si="1"/>
        <v>0.954545454545455</v>
      </c>
      <c r="F29" s="72">
        <v>22</v>
      </c>
      <c r="G29" s="215" t="e">
        <f>#REF!/F29*100</f>
        <v>#REF!</v>
      </c>
      <c r="H29" s="217">
        <v>22</v>
      </c>
      <c r="I29" s="223"/>
      <c r="J29" s="223"/>
      <c r="K29" s="223"/>
      <c r="L29" s="223"/>
      <c r="M29" s="221"/>
    </row>
    <row r="30" ht="20.25" customHeight="1" spans="1:13">
      <c r="A30" s="216" t="s">
        <v>84</v>
      </c>
      <c r="B30" s="217"/>
      <c r="C30" s="217">
        <v>1673</v>
      </c>
      <c r="D30" s="214"/>
      <c r="E30" s="214"/>
      <c r="G30" s="215" t="e">
        <f>C31/F30*100</f>
        <v>#DIV/0!</v>
      </c>
      <c r="H30" s="217"/>
      <c r="I30" s="216"/>
      <c r="J30" s="217"/>
      <c r="K30" s="217"/>
      <c r="L30" s="220"/>
      <c r="M30" s="221"/>
    </row>
    <row r="31" ht="20.25" customHeight="1" spans="1:13">
      <c r="A31" s="92" t="s">
        <v>85</v>
      </c>
      <c r="B31" s="217">
        <f>B22+B5</f>
        <v>28990</v>
      </c>
      <c r="C31" s="217">
        <f t="shared" ref="C31:H31" si="5">C22+C5</f>
        <v>29660</v>
      </c>
      <c r="D31" s="214">
        <f>C31/B31</f>
        <v>1.02311141773025</v>
      </c>
      <c r="E31" s="214">
        <f>C31/F31</f>
        <v>1.08465898701774</v>
      </c>
      <c r="F31" s="72">
        <f t="shared" si="5"/>
        <v>27345</v>
      </c>
      <c r="G31" s="215" t="e">
        <f>#REF!/F31*100</f>
        <v>#REF!</v>
      </c>
      <c r="H31" s="217">
        <f t="shared" si="5"/>
        <v>27345</v>
      </c>
      <c r="I31" s="92" t="s">
        <v>86</v>
      </c>
      <c r="J31" s="217">
        <f>SUM(J5:J30)</f>
        <v>233786</v>
      </c>
      <c r="K31" s="217">
        <f>SUM(K5:K30)</f>
        <v>214027</v>
      </c>
      <c r="L31" s="220">
        <f t="shared" si="3"/>
        <v>0.91548253531007</v>
      </c>
      <c r="M31" s="213">
        <f>SUM(M5:M30)</f>
        <v>19759</v>
      </c>
    </row>
    <row r="32" ht="20.25" customHeight="1" spans="2:3">
      <c r="B32" s="218"/>
      <c r="C32" s="218"/>
    </row>
    <row r="33" ht="20.25" customHeight="1" spans="2:3">
      <c r="B33" s="219"/>
      <c r="C33" s="219"/>
    </row>
    <row r="34" ht="20.25" customHeight="1"/>
    <row r="35" ht="24" customHeight="1"/>
  </sheetData>
  <mergeCells count="2">
    <mergeCell ref="A2:M2"/>
    <mergeCell ref="A3:M3"/>
  </mergeCells>
  <printOptions horizontalCentered="1"/>
  <pageMargins left="0.66875" right="0.747916666666667" top="0.629861111111111" bottom="0.590277777777778" header="0.314583333333333" footer="0.432638888888889"/>
  <pageSetup paperSize="9" scale="68" orientation="landscape" horizontalDpi="600"/>
  <headerFooter>
    <oddFooter>&amp;C1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58"/>
  <sheetViews>
    <sheetView showGridLines="0" workbookViewId="0">
      <selection activeCell="H15" sqref="H15"/>
    </sheetView>
  </sheetViews>
  <sheetFormatPr defaultColWidth="9" defaultRowHeight="17.25" customHeight="1" outlineLevelCol="5"/>
  <cols>
    <col min="1" max="1" width="23.6583333333333" style="188" customWidth="1"/>
    <col min="2" max="2" width="38.25" style="189" customWidth="1"/>
    <col min="3" max="3" width="22.1333333333333" style="189" customWidth="1"/>
    <col min="4" max="4" width="19.8833333333333" style="190" customWidth="1"/>
    <col min="5" max="5" width="21" style="190" customWidth="1"/>
    <col min="6" max="6" width="7.63333333333333" style="191" hidden="1" customWidth="1"/>
    <col min="7" max="250" width="9" style="191"/>
    <col min="251" max="251" width="43.8833333333333" style="191" customWidth="1"/>
    <col min="252" max="16384" width="9" style="191"/>
  </cols>
  <sheetData>
    <row r="1" customHeight="1" spans="1:1">
      <c r="A1" s="192" t="s">
        <v>87</v>
      </c>
    </row>
    <row r="2" s="184" customFormat="1" ht="27" customHeight="1" spans="1:5">
      <c r="A2" s="5" t="s">
        <v>88</v>
      </c>
      <c r="B2" s="5"/>
      <c r="C2" s="5"/>
      <c r="D2" s="5"/>
      <c r="E2" s="5"/>
    </row>
    <row r="3" customHeight="1" spans="1:5">
      <c r="A3" s="31"/>
      <c r="B3" s="193"/>
      <c r="C3" s="194"/>
      <c r="D3" s="194"/>
      <c r="E3" s="194" t="s">
        <v>89</v>
      </c>
    </row>
    <row r="4" ht="24" customHeight="1" spans="1:5">
      <c r="A4" s="181" t="s">
        <v>90</v>
      </c>
      <c r="B4" s="181" t="s">
        <v>91</v>
      </c>
      <c r="C4" s="195" t="s">
        <v>92</v>
      </c>
      <c r="D4" s="196" t="s">
        <v>93</v>
      </c>
      <c r="E4" s="197" t="s">
        <v>94</v>
      </c>
    </row>
    <row r="5" s="185" customFormat="1" customHeight="1" spans="1:5">
      <c r="A5" s="183"/>
      <c r="B5" s="181" t="s">
        <v>95</v>
      </c>
      <c r="C5" s="198">
        <v>137351</v>
      </c>
      <c r="D5" s="198">
        <f>D6+D291+D310+D403+D457+D511+D568+D692+D765+D843+D866+D977+D1041+D1108+D1168+D1213+D1233+D1287+D1344+D1347+D1355</f>
        <v>214027</v>
      </c>
      <c r="E5" s="199">
        <f>D5/C5</f>
        <v>1.55824857481926</v>
      </c>
    </row>
    <row r="6" customHeight="1" spans="1:6">
      <c r="A6" s="50">
        <v>201</v>
      </c>
      <c r="B6" s="183" t="s">
        <v>96</v>
      </c>
      <c r="C6" s="51">
        <v>26462</v>
      </c>
      <c r="D6" s="51">
        <f>D7+D19+D28+D39+D50+D61+D72+D85+D94+D107+D117+D126+D137+D150+D157+D165+D171+D178+D185+D192+D199+D206+D214+D220+D226+D233+D248</f>
        <v>29565</v>
      </c>
      <c r="E6" s="200">
        <f>D6/C6</f>
        <v>1.11726248960774</v>
      </c>
      <c r="F6" s="201">
        <v>18800</v>
      </c>
    </row>
    <row r="7" s="186" customFormat="1" customHeight="1" spans="1:6">
      <c r="A7" s="50">
        <v>20101</v>
      </c>
      <c r="B7" s="183" t="s">
        <v>97</v>
      </c>
      <c r="C7" s="51">
        <v>410</v>
      </c>
      <c r="D7" s="51">
        <f>SUM(D8:D18)</f>
        <v>789</v>
      </c>
      <c r="E7" s="200">
        <f>D7/C7</f>
        <v>1.92439024390244</v>
      </c>
      <c r="F7" s="201">
        <v>506</v>
      </c>
    </row>
    <row r="8" s="186" customFormat="1" customHeight="1" spans="1:6">
      <c r="A8" s="50">
        <v>2010101</v>
      </c>
      <c r="B8" s="50" t="s">
        <v>98</v>
      </c>
      <c r="C8" s="51">
        <v>368</v>
      </c>
      <c r="D8" s="51">
        <v>488</v>
      </c>
      <c r="E8" s="200">
        <f>D8/C8</f>
        <v>1.32608695652174</v>
      </c>
      <c r="F8" s="201">
        <v>466</v>
      </c>
    </row>
    <row r="9" s="186" customFormat="1" customHeight="1" spans="1:6">
      <c r="A9" s="50">
        <v>2010102</v>
      </c>
      <c r="B9" s="50" t="s">
        <v>99</v>
      </c>
      <c r="C9" s="51"/>
      <c r="D9" s="51">
        <v>68</v>
      </c>
      <c r="E9" s="200"/>
      <c r="F9" s="201"/>
    </row>
    <row r="10" s="186" customFormat="1" customHeight="1" spans="1:6">
      <c r="A10" s="50">
        <v>2010103</v>
      </c>
      <c r="B10" s="50" t="s">
        <v>100</v>
      </c>
      <c r="C10" s="51"/>
      <c r="D10" s="51">
        <v>83</v>
      </c>
      <c r="E10" s="200"/>
      <c r="F10" s="201"/>
    </row>
    <row r="11" s="186" customFormat="1" customHeight="1" spans="1:6">
      <c r="A11" s="50">
        <v>2010104</v>
      </c>
      <c r="B11" s="50" t="s">
        <v>101</v>
      </c>
      <c r="C11" s="51">
        <v>15</v>
      </c>
      <c r="D11" s="51"/>
      <c r="E11" s="200"/>
      <c r="F11" s="201"/>
    </row>
    <row r="12" s="186" customFormat="1" customHeight="1" spans="1:6">
      <c r="A12" s="50">
        <v>2010105</v>
      </c>
      <c r="B12" s="50" t="s">
        <v>102</v>
      </c>
      <c r="C12" s="51"/>
      <c r="D12" s="51"/>
      <c r="E12" s="200"/>
      <c r="F12" s="201"/>
    </row>
    <row r="13" s="186" customFormat="1" customHeight="1" spans="1:6">
      <c r="A13" s="50">
        <v>2010106</v>
      </c>
      <c r="B13" s="50" t="s">
        <v>103</v>
      </c>
      <c r="C13" s="51"/>
      <c r="D13" s="51">
        <v>10</v>
      </c>
      <c r="E13" s="200"/>
      <c r="F13" s="201"/>
    </row>
    <row r="14" s="186" customFormat="1" customHeight="1" spans="1:6">
      <c r="A14" s="50">
        <v>2010107</v>
      </c>
      <c r="B14" s="50" t="s">
        <v>104</v>
      </c>
      <c r="C14" s="51">
        <v>5</v>
      </c>
      <c r="D14" s="51">
        <v>14</v>
      </c>
      <c r="E14" s="200"/>
      <c r="F14" s="201"/>
    </row>
    <row r="15" s="186" customFormat="1" customHeight="1" spans="1:6">
      <c r="A15" s="50">
        <v>2010108</v>
      </c>
      <c r="B15" s="50" t="s">
        <v>105</v>
      </c>
      <c r="C15" s="51">
        <v>19</v>
      </c>
      <c r="D15" s="51">
        <v>23</v>
      </c>
      <c r="E15" s="200">
        <f>D15/C15</f>
        <v>1.21052631578947</v>
      </c>
      <c r="F15" s="201">
        <v>2</v>
      </c>
    </row>
    <row r="16" s="186" customFormat="1" customHeight="1" spans="1:6">
      <c r="A16" s="50">
        <v>2010109</v>
      </c>
      <c r="B16" s="50" t="s">
        <v>106</v>
      </c>
      <c r="C16" s="51"/>
      <c r="D16" s="51"/>
      <c r="E16" s="200"/>
      <c r="F16" s="201"/>
    </row>
    <row r="17" s="186" customFormat="1" customHeight="1" spans="1:6">
      <c r="A17" s="50">
        <v>2010150</v>
      </c>
      <c r="B17" s="50" t="s">
        <v>107</v>
      </c>
      <c r="C17" s="51"/>
      <c r="D17" s="51">
        <v>103</v>
      </c>
      <c r="E17" s="200"/>
      <c r="F17" s="201"/>
    </row>
    <row r="18" s="186" customFormat="1" customHeight="1" spans="1:6">
      <c r="A18" s="50">
        <v>2010199</v>
      </c>
      <c r="B18" s="50" t="s">
        <v>108</v>
      </c>
      <c r="C18" s="51">
        <v>3</v>
      </c>
      <c r="D18" s="51"/>
      <c r="E18" s="200">
        <f>D18/C18</f>
        <v>0</v>
      </c>
      <c r="F18" s="201">
        <v>38</v>
      </c>
    </row>
    <row r="19" s="186" customFormat="1" customHeight="1" spans="1:6">
      <c r="A19" s="50">
        <v>20102</v>
      </c>
      <c r="B19" s="183" t="s">
        <v>109</v>
      </c>
      <c r="C19" s="51">
        <f>SUM(C20:C27)</f>
        <v>351</v>
      </c>
      <c r="D19" s="51">
        <f>SUM(D20:D27)</f>
        <v>631</v>
      </c>
      <c r="E19" s="200">
        <f>D19/C19</f>
        <v>1.7977207977208</v>
      </c>
      <c r="F19" s="201">
        <v>275</v>
      </c>
    </row>
    <row r="20" s="186" customFormat="1" customHeight="1" spans="1:6">
      <c r="A20" s="50">
        <v>2010201</v>
      </c>
      <c r="B20" s="50" t="s">
        <v>98</v>
      </c>
      <c r="C20" s="51">
        <v>223</v>
      </c>
      <c r="D20" s="51">
        <v>534</v>
      </c>
      <c r="E20" s="200">
        <f>D20/C20</f>
        <v>2.39461883408072</v>
      </c>
      <c r="F20" s="201">
        <v>198</v>
      </c>
    </row>
    <row r="21" s="186" customFormat="1" customHeight="1" spans="1:6">
      <c r="A21" s="50">
        <v>2010202</v>
      </c>
      <c r="B21" s="50" t="s">
        <v>99</v>
      </c>
      <c r="C21" s="51">
        <v>46</v>
      </c>
      <c r="D21" s="51">
        <v>50</v>
      </c>
      <c r="E21" s="200">
        <f>D21/C21</f>
        <v>1.08695652173913</v>
      </c>
      <c r="F21" s="201">
        <v>41</v>
      </c>
    </row>
    <row r="22" s="186" customFormat="1" customHeight="1" spans="1:6">
      <c r="A22" s="50">
        <v>2010203</v>
      </c>
      <c r="B22" s="50" t="s">
        <v>100</v>
      </c>
      <c r="C22" s="51"/>
      <c r="D22" s="51"/>
      <c r="E22" s="200"/>
      <c r="F22" s="201"/>
    </row>
    <row r="23" s="186" customFormat="1" customHeight="1" spans="1:6">
      <c r="A23" s="50">
        <v>2010204</v>
      </c>
      <c r="B23" s="50" t="s">
        <v>110</v>
      </c>
      <c r="C23" s="51">
        <v>34</v>
      </c>
      <c r="D23" s="51"/>
      <c r="E23" s="200">
        <f>D23/C23</f>
        <v>0</v>
      </c>
      <c r="F23" s="201">
        <v>11</v>
      </c>
    </row>
    <row r="24" s="186" customFormat="1" customHeight="1" spans="1:6">
      <c r="A24" s="50">
        <v>2010205</v>
      </c>
      <c r="B24" s="50" t="s">
        <v>111</v>
      </c>
      <c r="C24" s="51"/>
      <c r="D24" s="51"/>
      <c r="E24" s="200"/>
      <c r="F24" s="201"/>
    </row>
    <row r="25" s="186" customFormat="1" customHeight="1" spans="1:6">
      <c r="A25" s="50">
        <v>2010206</v>
      </c>
      <c r="B25" s="50" t="s">
        <v>112</v>
      </c>
      <c r="C25" s="51"/>
      <c r="D25" s="51"/>
      <c r="E25" s="200"/>
      <c r="F25" s="201"/>
    </row>
    <row r="26" s="186" customFormat="1" customHeight="1" spans="1:6">
      <c r="A26" s="50">
        <v>2010250</v>
      </c>
      <c r="B26" s="50" t="s">
        <v>107</v>
      </c>
      <c r="C26" s="51"/>
      <c r="D26" s="51">
        <v>3</v>
      </c>
      <c r="E26" s="200"/>
      <c r="F26" s="201"/>
    </row>
    <row r="27" s="186" customFormat="1" customHeight="1" spans="1:6">
      <c r="A27" s="50">
        <v>2010299</v>
      </c>
      <c r="B27" s="50" t="s">
        <v>113</v>
      </c>
      <c r="C27" s="51">
        <v>48</v>
      </c>
      <c r="D27" s="51">
        <v>44</v>
      </c>
      <c r="E27" s="200"/>
      <c r="F27" s="201">
        <v>25</v>
      </c>
    </row>
    <row r="28" s="186" customFormat="1" customHeight="1" spans="1:6">
      <c r="A28" s="50">
        <v>20103</v>
      </c>
      <c r="B28" s="183" t="s">
        <v>114</v>
      </c>
      <c r="C28" s="51">
        <v>19080</v>
      </c>
      <c r="D28" s="51">
        <f>SUM(D29:D38)</f>
        <v>17996</v>
      </c>
      <c r="E28" s="200">
        <f>D28/C28</f>
        <v>0.943186582809224</v>
      </c>
      <c r="F28" s="201">
        <v>10975</v>
      </c>
    </row>
    <row r="29" s="186" customFormat="1" customHeight="1" spans="1:6">
      <c r="A29" s="50">
        <v>2010301</v>
      </c>
      <c r="B29" s="50" t="s">
        <v>98</v>
      </c>
      <c r="C29" s="51">
        <v>8297</v>
      </c>
      <c r="D29" s="51">
        <v>10052</v>
      </c>
      <c r="E29" s="200">
        <f>D29/C29</f>
        <v>1.21152223695312</v>
      </c>
      <c r="F29" s="201">
        <v>6836</v>
      </c>
    </row>
    <row r="30" s="186" customFormat="1" customHeight="1" spans="1:6">
      <c r="A30" s="50">
        <v>2010302</v>
      </c>
      <c r="B30" s="50" t="s">
        <v>99</v>
      </c>
      <c r="C30" s="51">
        <v>527</v>
      </c>
      <c r="D30" s="51">
        <v>474</v>
      </c>
      <c r="E30" s="200">
        <f>D30/C30</f>
        <v>0.899430740037951</v>
      </c>
      <c r="F30" s="201">
        <v>972</v>
      </c>
    </row>
    <row r="31" s="186" customFormat="1" customHeight="1" spans="1:6">
      <c r="A31" s="50">
        <v>2010303</v>
      </c>
      <c r="B31" s="50" t="s">
        <v>100</v>
      </c>
      <c r="C31" s="51">
        <v>738</v>
      </c>
      <c r="D31" s="51">
        <v>662</v>
      </c>
      <c r="E31" s="200">
        <f>D31/C31</f>
        <v>0.897018970189702</v>
      </c>
      <c r="F31" s="201"/>
    </row>
    <row r="32" s="186" customFormat="1" customHeight="1" spans="1:6">
      <c r="A32" s="50">
        <v>2010304</v>
      </c>
      <c r="B32" s="50" t="s">
        <v>115</v>
      </c>
      <c r="C32" s="51">
        <v>556</v>
      </c>
      <c r="D32" s="51"/>
      <c r="E32" s="200"/>
      <c r="F32" s="201"/>
    </row>
    <row r="33" s="186" customFormat="1" customHeight="1" spans="1:6">
      <c r="A33" s="50">
        <v>2010305</v>
      </c>
      <c r="B33" s="50" t="s">
        <v>116</v>
      </c>
      <c r="C33" s="51">
        <v>576</v>
      </c>
      <c r="D33" s="51">
        <v>12</v>
      </c>
      <c r="E33" s="200">
        <f>D33/C33</f>
        <v>0.0208333333333333</v>
      </c>
      <c r="F33" s="201"/>
    </row>
    <row r="34" s="186" customFormat="1" customHeight="1" spans="1:6">
      <c r="A34" s="50">
        <v>2010306</v>
      </c>
      <c r="B34" s="50" t="s">
        <v>117</v>
      </c>
      <c r="C34" s="51"/>
      <c r="D34" s="51"/>
      <c r="E34" s="200"/>
      <c r="F34" s="201"/>
    </row>
    <row r="35" s="186" customFormat="1" customHeight="1" spans="1:6">
      <c r="A35" s="50">
        <v>2010308</v>
      </c>
      <c r="B35" s="50" t="s">
        <v>118</v>
      </c>
      <c r="C35" s="51">
        <v>2</v>
      </c>
      <c r="D35" s="51"/>
      <c r="E35" s="200">
        <f>D35/C35</f>
        <v>0</v>
      </c>
      <c r="F35" s="201">
        <v>8</v>
      </c>
    </row>
    <row r="36" s="186" customFormat="1" customHeight="1" spans="1:6">
      <c r="A36" s="50">
        <v>2010309</v>
      </c>
      <c r="B36" s="50" t="s">
        <v>119</v>
      </c>
      <c r="C36" s="51"/>
      <c r="D36" s="51"/>
      <c r="E36" s="200"/>
      <c r="F36" s="201">
        <v>11</v>
      </c>
    </row>
    <row r="37" s="186" customFormat="1" customHeight="1" spans="1:6">
      <c r="A37" s="50">
        <v>2010350</v>
      </c>
      <c r="B37" s="50" t="s">
        <v>107</v>
      </c>
      <c r="C37" s="51">
        <v>297</v>
      </c>
      <c r="D37" s="51">
        <v>2585</v>
      </c>
      <c r="E37" s="200">
        <f>D37/C37</f>
        <v>8.7037037037037</v>
      </c>
      <c r="F37" s="201"/>
    </row>
    <row r="38" s="186" customFormat="1" customHeight="1" spans="1:6">
      <c r="A38" s="50">
        <v>2010399</v>
      </c>
      <c r="B38" s="50" t="s">
        <v>120</v>
      </c>
      <c r="C38" s="51">
        <v>8087</v>
      </c>
      <c r="D38" s="51">
        <v>4211</v>
      </c>
      <c r="E38" s="200">
        <f>D38/C38</f>
        <v>0.520712254235192</v>
      </c>
      <c r="F38" s="201">
        <v>64</v>
      </c>
    </row>
    <row r="39" s="186" customFormat="1" customHeight="1" spans="1:6">
      <c r="A39" s="50">
        <v>20104</v>
      </c>
      <c r="B39" s="183" t="s">
        <v>121</v>
      </c>
      <c r="C39" s="51">
        <v>604</v>
      </c>
      <c r="D39" s="51">
        <f>SUM(D40:D49)</f>
        <v>737</v>
      </c>
      <c r="E39" s="200">
        <f>D39/C39</f>
        <v>1.22019867549669</v>
      </c>
      <c r="F39" s="201">
        <v>3084</v>
      </c>
    </row>
    <row r="40" s="186" customFormat="1" customHeight="1" spans="1:6">
      <c r="A40" s="50">
        <v>2010401</v>
      </c>
      <c r="B40" s="50" t="s">
        <v>98</v>
      </c>
      <c r="C40" s="51">
        <v>358</v>
      </c>
      <c r="D40" s="51">
        <v>337</v>
      </c>
      <c r="E40" s="200">
        <f>D40/C40</f>
        <v>0.941340782122905</v>
      </c>
      <c r="F40" s="201">
        <v>615</v>
      </c>
    </row>
    <row r="41" s="186" customFormat="1" customHeight="1" spans="1:6">
      <c r="A41" s="50">
        <v>2010402</v>
      </c>
      <c r="B41" s="50" t="s">
        <v>99</v>
      </c>
      <c r="C41" s="51"/>
      <c r="D41" s="51">
        <v>18</v>
      </c>
      <c r="E41" s="200"/>
      <c r="F41" s="201">
        <v>228</v>
      </c>
    </row>
    <row r="42" s="186" customFormat="1" customHeight="1" spans="1:6">
      <c r="A42" s="50">
        <v>2010403</v>
      </c>
      <c r="B42" s="50" t="s">
        <v>100</v>
      </c>
      <c r="C42" s="51"/>
      <c r="D42" s="51"/>
      <c r="E42" s="200"/>
      <c r="F42" s="201">
        <v>30</v>
      </c>
    </row>
    <row r="43" s="186" customFormat="1" customHeight="1" spans="1:6">
      <c r="A43" s="50">
        <v>2010404</v>
      </c>
      <c r="B43" s="50" t="s">
        <v>122</v>
      </c>
      <c r="C43" s="51"/>
      <c r="D43" s="51"/>
      <c r="E43" s="200"/>
      <c r="F43" s="201"/>
    </row>
    <row r="44" s="186" customFormat="1" customHeight="1" spans="1:6">
      <c r="A44" s="50">
        <v>2010405</v>
      </c>
      <c r="B44" s="50" t="s">
        <v>123</v>
      </c>
      <c r="C44" s="51"/>
      <c r="D44" s="51"/>
      <c r="E44" s="200"/>
      <c r="F44" s="201"/>
    </row>
    <row r="45" s="186" customFormat="1" customHeight="1" spans="1:6">
      <c r="A45" s="50">
        <v>2010406</v>
      </c>
      <c r="B45" s="50" t="s">
        <v>124</v>
      </c>
      <c r="C45" s="51"/>
      <c r="D45" s="51"/>
      <c r="E45" s="200" t="e">
        <f>D45/C45</f>
        <v>#DIV/0!</v>
      </c>
      <c r="F45" s="201"/>
    </row>
    <row r="46" s="186" customFormat="1" customHeight="1" spans="1:6">
      <c r="A46" s="50">
        <v>2010407</v>
      </c>
      <c r="B46" s="50" t="s">
        <v>125</v>
      </c>
      <c r="C46" s="51"/>
      <c r="D46" s="51"/>
      <c r="E46" s="200"/>
      <c r="F46" s="201">
        <v>268</v>
      </c>
    </row>
    <row r="47" s="186" customFormat="1" customHeight="1" spans="1:6">
      <c r="A47" s="50">
        <v>2010408</v>
      </c>
      <c r="B47" s="50" t="s">
        <v>126</v>
      </c>
      <c r="C47" s="51">
        <v>1</v>
      </c>
      <c r="D47" s="51">
        <v>2</v>
      </c>
      <c r="E47" s="200">
        <f>D47/C47</f>
        <v>2</v>
      </c>
      <c r="F47" s="201"/>
    </row>
    <row r="48" s="186" customFormat="1" customHeight="1" spans="1:6">
      <c r="A48" s="50">
        <v>2010450</v>
      </c>
      <c r="B48" s="50" t="s">
        <v>107</v>
      </c>
      <c r="C48" s="51">
        <v>159</v>
      </c>
      <c r="D48" s="51">
        <v>181</v>
      </c>
      <c r="E48" s="200">
        <f>D48/C48</f>
        <v>1.13836477987421</v>
      </c>
      <c r="F48" s="201">
        <v>12</v>
      </c>
    </row>
    <row r="49" s="186" customFormat="1" customHeight="1" spans="1:6">
      <c r="A49" s="50">
        <v>2010499</v>
      </c>
      <c r="B49" s="50" t="s">
        <v>127</v>
      </c>
      <c r="C49" s="51">
        <v>86</v>
      </c>
      <c r="D49" s="51">
        <v>199</v>
      </c>
      <c r="E49" s="200"/>
      <c r="F49" s="201"/>
    </row>
    <row r="50" s="186" customFormat="1" customHeight="1" spans="1:6">
      <c r="A50" s="50">
        <v>20105</v>
      </c>
      <c r="B50" s="183" t="s">
        <v>128</v>
      </c>
      <c r="C50" s="51">
        <v>75</v>
      </c>
      <c r="D50" s="51">
        <f>SUM(D51:D60)</f>
        <v>151</v>
      </c>
      <c r="E50" s="200">
        <f>D50/C50</f>
        <v>2.01333333333333</v>
      </c>
      <c r="F50" s="201">
        <v>77</v>
      </c>
    </row>
    <row r="51" s="186" customFormat="1" customHeight="1" spans="1:6">
      <c r="A51" s="50">
        <v>2010501</v>
      </c>
      <c r="B51" s="50" t="s">
        <v>98</v>
      </c>
      <c r="C51" s="51">
        <v>36</v>
      </c>
      <c r="D51" s="51">
        <v>123</v>
      </c>
      <c r="E51" s="200">
        <f>D51/C51</f>
        <v>3.41666666666667</v>
      </c>
      <c r="F51" s="201"/>
    </row>
    <row r="52" s="186" customFormat="1" customHeight="1" spans="1:6">
      <c r="A52" s="50">
        <v>2010502</v>
      </c>
      <c r="B52" s="50" t="s">
        <v>99</v>
      </c>
      <c r="C52" s="51"/>
      <c r="D52" s="51"/>
      <c r="E52" s="200"/>
      <c r="F52" s="201">
        <v>36</v>
      </c>
    </row>
    <row r="53" s="186" customFormat="1" customHeight="1" spans="1:6">
      <c r="A53" s="50">
        <v>2010503</v>
      </c>
      <c r="B53" s="50" t="s">
        <v>100</v>
      </c>
      <c r="C53" s="51"/>
      <c r="D53" s="51"/>
      <c r="E53" s="200"/>
      <c r="F53" s="201"/>
    </row>
    <row r="54" s="186" customFormat="1" customHeight="1" spans="1:6">
      <c r="A54" s="50">
        <v>2010504</v>
      </c>
      <c r="B54" s="50" t="s">
        <v>129</v>
      </c>
      <c r="C54" s="51"/>
      <c r="D54" s="51"/>
      <c r="E54" s="200"/>
      <c r="F54" s="201">
        <v>17</v>
      </c>
    </row>
    <row r="55" s="186" customFormat="1" customHeight="1" spans="1:6">
      <c r="A55" s="50">
        <v>2010505</v>
      </c>
      <c r="B55" s="50" t="s">
        <v>130</v>
      </c>
      <c r="C55" s="51">
        <v>34</v>
      </c>
      <c r="D55" s="51">
        <v>28</v>
      </c>
      <c r="E55" s="200">
        <f>D55/C55</f>
        <v>0.823529411764706</v>
      </c>
      <c r="F55" s="201"/>
    </row>
    <row r="56" s="186" customFormat="1" customHeight="1" spans="1:6">
      <c r="A56" s="50">
        <v>2010506</v>
      </c>
      <c r="B56" s="50" t="s">
        <v>131</v>
      </c>
      <c r="C56" s="51"/>
      <c r="D56" s="51"/>
      <c r="E56" s="200"/>
      <c r="F56" s="201"/>
    </row>
    <row r="57" s="186" customFormat="1" customHeight="1" spans="1:6">
      <c r="A57" s="50">
        <v>2010507</v>
      </c>
      <c r="B57" s="50" t="s">
        <v>132</v>
      </c>
      <c r="C57" s="51">
        <v>5</v>
      </c>
      <c r="D57" s="51"/>
      <c r="E57" s="200">
        <f>D57/C57</f>
        <v>0</v>
      </c>
      <c r="F57" s="201"/>
    </row>
    <row r="58" s="186" customFormat="1" customHeight="1" spans="1:6">
      <c r="A58" s="50">
        <v>2010508</v>
      </c>
      <c r="B58" s="50" t="s">
        <v>133</v>
      </c>
      <c r="C58" s="51"/>
      <c r="D58" s="51"/>
      <c r="E58" s="200"/>
      <c r="F58" s="201">
        <v>4</v>
      </c>
    </row>
    <row r="59" s="186" customFormat="1" customHeight="1" spans="1:6">
      <c r="A59" s="50">
        <v>2010550</v>
      </c>
      <c r="B59" s="50" t="s">
        <v>107</v>
      </c>
      <c r="C59" s="51"/>
      <c r="D59" s="51"/>
      <c r="E59" s="200"/>
      <c r="F59" s="201">
        <v>15</v>
      </c>
    </row>
    <row r="60" s="186" customFormat="1" customHeight="1" spans="1:6">
      <c r="A60" s="50">
        <v>2010599</v>
      </c>
      <c r="B60" s="50" t="s">
        <v>134</v>
      </c>
      <c r="C60" s="51"/>
      <c r="D60" s="51"/>
      <c r="E60" s="200"/>
      <c r="F60" s="201"/>
    </row>
    <row r="61" s="186" customFormat="1" customHeight="1" spans="1:6">
      <c r="A61" s="50">
        <v>20106</v>
      </c>
      <c r="B61" s="183" t="s">
        <v>135</v>
      </c>
      <c r="C61" s="51">
        <v>852</v>
      </c>
      <c r="D61" s="51">
        <f>SUM(D62:D71)</f>
        <v>2303</v>
      </c>
      <c r="E61" s="200">
        <f>D61/C61</f>
        <v>2.70305164319249</v>
      </c>
      <c r="F61" s="201"/>
    </row>
    <row r="62" s="186" customFormat="1" customHeight="1" spans="1:6">
      <c r="A62" s="50">
        <v>2010601</v>
      </c>
      <c r="B62" s="50" t="s">
        <v>98</v>
      </c>
      <c r="C62" s="51">
        <v>422</v>
      </c>
      <c r="D62" s="51">
        <v>1561</v>
      </c>
      <c r="E62" s="200">
        <f>D62/C62</f>
        <v>3.69905213270142</v>
      </c>
      <c r="F62" s="201"/>
    </row>
    <row r="63" s="186" customFormat="1" customHeight="1" spans="1:6">
      <c r="A63" s="50">
        <v>2010602</v>
      </c>
      <c r="B63" s="50" t="s">
        <v>99</v>
      </c>
      <c r="C63" s="51"/>
      <c r="D63" s="51">
        <v>211</v>
      </c>
      <c r="E63" s="200"/>
      <c r="F63" s="201">
        <v>838</v>
      </c>
    </row>
    <row r="64" s="186" customFormat="1" customHeight="1" spans="1:6">
      <c r="A64" s="50">
        <v>2010603</v>
      </c>
      <c r="B64" s="50" t="s">
        <v>100</v>
      </c>
      <c r="C64" s="51"/>
      <c r="D64" s="51"/>
      <c r="E64" s="200"/>
      <c r="F64" s="201">
        <v>402</v>
      </c>
    </row>
    <row r="65" s="186" customFormat="1" customHeight="1" spans="1:6">
      <c r="A65" s="50">
        <v>2010604</v>
      </c>
      <c r="B65" s="50" t="s">
        <v>136</v>
      </c>
      <c r="C65" s="51"/>
      <c r="D65" s="51"/>
      <c r="E65" s="200"/>
      <c r="F65" s="201">
        <v>77</v>
      </c>
    </row>
    <row r="66" s="186" customFormat="1" customHeight="1" spans="1:6">
      <c r="A66" s="50">
        <v>2010605</v>
      </c>
      <c r="B66" s="50" t="s">
        <v>137</v>
      </c>
      <c r="C66" s="51">
        <v>15</v>
      </c>
      <c r="D66" s="51"/>
      <c r="E66" s="200">
        <f>D66/C66</f>
        <v>0</v>
      </c>
      <c r="F66" s="201"/>
    </row>
    <row r="67" s="186" customFormat="1" customHeight="1" spans="1:6">
      <c r="A67" s="50">
        <v>2010606</v>
      </c>
      <c r="B67" s="50" t="s">
        <v>138</v>
      </c>
      <c r="C67" s="51"/>
      <c r="D67" s="51"/>
      <c r="E67" s="200"/>
      <c r="F67" s="201">
        <v>6</v>
      </c>
    </row>
    <row r="68" s="186" customFormat="1" customHeight="1" spans="1:6">
      <c r="A68" s="50">
        <v>2010607</v>
      </c>
      <c r="B68" s="50" t="s">
        <v>139</v>
      </c>
      <c r="C68" s="51">
        <v>25</v>
      </c>
      <c r="D68" s="51">
        <v>46</v>
      </c>
      <c r="E68" s="200">
        <f>D68/C68</f>
        <v>1.84</v>
      </c>
      <c r="F68" s="201">
        <v>72</v>
      </c>
    </row>
    <row r="69" s="186" customFormat="1" customHeight="1" spans="1:6">
      <c r="A69" s="50">
        <v>2010608</v>
      </c>
      <c r="B69" s="50" t="s">
        <v>140</v>
      </c>
      <c r="C69" s="51">
        <v>32</v>
      </c>
      <c r="D69" s="51">
        <v>55</v>
      </c>
      <c r="E69" s="200"/>
      <c r="F69" s="201"/>
    </row>
    <row r="70" s="186" customFormat="1" customHeight="1" spans="1:6">
      <c r="A70" s="50">
        <v>2010650</v>
      </c>
      <c r="B70" s="50" t="s">
        <v>107</v>
      </c>
      <c r="C70" s="51">
        <v>324</v>
      </c>
      <c r="D70" s="51">
        <v>428</v>
      </c>
      <c r="E70" s="200">
        <f>D70/C70</f>
        <v>1.32098765432099</v>
      </c>
      <c r="F70" s="201"/>
    </row>
    <row r="71" s="186" customFormat="1" customHeight="1" spans="1:6">
      <c r="A71" s="50">
        <v>2010699</v>
      </c>
      <c r="B71" s="50" t="s">
        <v>141</v>
      </c>
      <c r="C71" s="51">
        <v>34</v>
      </c>
      <c r="D71" s="51">
        <v>2</v>
      </c>
      <c r="E71" s="200">
        <f>D71/C71</f>
        <v>0.0588235294117647</v>
      </c>
      <c r="F71" s="201"/>
    </row>
    <row r="72" s="186" customFormat="1" customHeight="1" spans="1:6">
      <c r="A72" s="50">
        <v>20107</v>
      </c>
      <c r="B72" s="183" t="s">
        <v>142</v>
      </c>
      <c r="C72" s="51">
        <v>100</v>
      </c>
      <c r="D72" s="51">
        <f>SUM(D73:D84)</f>
        <v>135</v>
      </c>
      <c r="E72" s="200">
        <f>D72/C72</f>
        <v>1.35</v>
      </c>
      <c r="F72" s="201">
        <v>281</v>
      </c>
    </row>
    <row r="73" s="186" customFormat="1" customHeight="1" spans="1:6">
      <c r="A73" s="50">
        <v>2010701</v>
      </c>
      <c r="B73" s="50" t="s">
        <v>98</v>
      </c>
      <c r="C73" s="51"/>
      <c r="D73" s="51"/>
      <c r="E73" s="200"/>
      <c r="F73" s="201"/>
    </row>
    <row r="74" s="186" customFormat="1" customHeight="1" spans="1:6">
      <c r="A74" s="50">
        <v>2010702</v>
      </c>
      <c r="B74" s="50" t="s">
        <v>99</v>
      </c>
      <c r="C74" s="51"/>
      <c r="D74" s="51"/>
      <c r="E74" s="200"/>
      <c r="F74" s="201">
        <v>240</v>
      </c>
    </row>
    <row r="75" s="186" customFormat="1" customHeight="1" spans="1:6">
      <c r="A75" s="50">
        <v>2010703</v>
      </c>
      <c r="B75" s="50" t="s">
        <v>100</v>
      </c>
      <c r="C75" s="51"/>
      <c r="D75" s="51"/>
      <c r="E75" s="200"/>
      <c r="F75" s="201">
        <v>40</v>
      </c>
    </row>
    <row r="76" s="186" customFormat="1" customHeight="1" spans="1:6">
      <c r="A76" s="50">
        <v>2010704</v>
      </c>
      <c r="B76" s="50" t="s">
        <v>143</v>
      </c>
      <c r="C76" s="51"/>
      <c r="D76" s="51"/>
      <c r="E76" s="200"/>
      <c r="F76" s="201"/>
    </row>
    <row r="77" s="186" customFormat="1" customHeight="1" spans="1:6">
      <c r="A77" s="50">
        <v>2010705</v>
      </c>
      <c r="B77" s="50" t="s">
        <v>144</v>
      </c>
      <c r="C77" s="51"/>
      <c r="D77" s="51"/>
      <c r="E77" s="200"/>
      <c r="F77" s="201"/>
    </row>
    <row r="78" s="186" customFormat="1" customHeight="1" spans="1:6">
      <c r="A78" s="50">
        <v>2010706</v>
      </c>
      <c r="B78" s="50" t="s">
        <v>145</v>
      </c>
      <c r="C78" s="51"/>
      <c r="D78" s="51"/>
      <c r="E78" s="200"/>
      <c r="F78" s="201"/>
    </row>
    <row r="79" s="186" customFormat="1" customHeight="1" spans="1:6">
      <c r="A79" s="50">
        <v>2010707</v>
      </c>
      <c r="B79" s="50" t="s">
        <v>146</v>
      </c>
      <c r="C79" s="51"/>
      <c r="D79" s="51"/>
      <c r="E79" s="200"/>
      <c r="F79" s="201"/>
    </row>
    <row r="80" s="186" customFormat="1" customHeight="1" spans="1:6">
      <c r="A80" s="50">
        <v>2010708</v>
      </c>
      <c r="B80" s="50" t="s">
        <v>147</v>
      </c>
      <c r="C80" s="51"/>
      <c r="D80" s="51"/>
      <c r="E80" s="200"/>
      <c r="F80" s="201"/>
    </row>
    <row r="81" s="186" customFormat="1" customHeight="1" spans="1:6">
      <c r="A81" s="50">
        <v>2010709</v>
      </c>
      <c r="B81" s="50" t="s">
        <v>139</v>
      </c>
      <c r="C81" s="51"/>
      <c r="D81" s="51"/>
      <c r="E81" s="200"/>
      <c r="F81" s="201"/>
    </row>
    <row r="82" s="186" customFormat="1" customHeight="1" spans="1:6">
      <c r="A82" s="50">
        <v>2010710</v>
      </c>
      <c r="B82" s="202" t="s">
        <v>148</v>
      </c>
      <c r="C82" s="51">
        <v>100</v>
      </c>
      <c r="D82" s="51">
        <v>135</v>
      </c>
      <c r="E82" s="200">
        <f>D82/C82</f>
        <v>1.35</v>
      </c>
      <c r="F82" s="201"/>
    </row>
    <row r="83" s="186" customFormat="1" customHeight="1" spans="1:6">
      <c r="A83" s="50">
        <v>2010750</v>
      </c>
      <c r="B83" s="50" t="s">
        <v>107</v>
      </c>
      <c r="C83" s="51"/>
      <c r="D83" s="51"/>
      <c r="E83" s="200"/>
      <c r="F83" s="201"/>
    </row>
    <row r="84" s="186" customFormat="1" customHeight="1" spans="1:6">
      <c r="A84" s="50">
        <v>2010799</v>
      </c>
      <c r="B84" s="50" t="s">
        <v>149</v>
      </c>
      <c r="C84" s="51"/>
      <c r="D84" s="51"/>
      <c r="E84" s="200"/>
      <c r="F84" s="201"/>
    </row>
    <row r="85" s="186" customFormat="1" customHeight="1" spans="1:6">
      <c r="A85" s="50">
        <v>20108</v>
      </c>
      <c r="B85" s="183" t="s">
        <v>150</v>
      </c>
      <c r="C85" s="51">
        <v>238</v>
      </c>
      <c r="D85" s="51">
        <f>SUM(D86:D93)</f>
        <v>284</v>
      </c>
      <c r="E85" s="200">
        <f>D85/C85</f>
        <v>1.19327731092437</v>
      </c>
      <c r="F85" s="201">
        <v>200</v>
      </c>
    </row>
    <row r="86" s="186" customFormat="1" customHeight="1" spans="1:6">
      <c r="A86" s="50">
        <v>2010801</v>
      </c>
      <c r="B86" s="50" t="s">
        <v>98</v>
      </c>
      <c r="C86" s="51">
        <v>192</v>
      </c>
      <c r="D86" s="51">
        <v>236</v>
      </c>
      <c r="E86" s="200">
        <f>D86/C86</f>
        <v>1.22916666666667</v>
      </c>
      <c r="F86" s="201"/>
    </row>
    <row r="87" s="186" customFormat="1" customHeight="1" spans="1:6">
      <c r="A87" s="50">
        <v>2010802</v>
      </c>
      <c r="B87" s="50" t="s">
        <v>99</v>
      </c>
      <c r="C87" s="51"/>
      <c r="D87" s="51"/>
      <c r="E87" s="200"/>
      <c r="F87" s="201">
        <v>247</v>
      </c>
    </row>
    <row r="88" s="186" customFormat="1" customHeight="1" spans="1:6">
      <c r="A88" s="50">
        <v>2010803</v>
      </c>
      <c r="B88" s="50" t="s">
        <v>100</v>
      </c>
      <c r="C88" s="51"/>
      <c r="D88" s="51"/>
      <c r="E88" s="200"/>
      <c r="F88" s="201">
        <v>160</v>
      </c>
    </row>
    <row r="89" s="186" customFormat="1" customHeight="1" spans="1:6">
      <c r="A89" s="50">
        <v>2010804</v>
      </c>
      <c r="B89" s="50" t="s">
        <v>151</v>
      </c>
      <c r="C89" s="51">
        <v>36</v>
      </c>
      <c r="D89" s="51">
        <v>38</v>
      </c>
      <c r="E89" s="200"/>
      <c r="F89" s="201"/>
    </row>
    <row r="90" s="186" customFormat="1" customHeight="1" spans="1:6">
      <c r="A90" s="50">
        <v>2010805</v>
      </c>
      <c r="B90" s="50" t="s">
        <v>152</v>
      </c>
      <c r="C90" s="51"/>
      <c r="D90" s="51"/>
      <c r="E90" s="200"/>
      <c r="F90" s="201"/>
    </row>
    <row r="91" s="186" customFormat="1" customHeight="1" spans="1:6">
      <c r="A91" s="50">
        <v>2010806</v>
      </c>
      <c r="B91" s="50" t="s">
        <v>139</v>
      </c>
      <c r="C91" s="51"/>
      <c r="D91" s="51"/>
      <c r="E91" s="200"/>
      <c r="F91" s="201">
        <v>52</v>
      </c>
    </row>
    <row r="92" s="186" customFormat="1" customHeight="1" spans="1:6">
      <c r="A92" s="50">
        <v>2010850</v>
      </c>
      <c r="B92" s="50" t="s">
        <v>107</v>
      </c>
      <c r="C92" s="51"/>
      <c r="D92" s="51"/>
      <c r="E92" s="200"/>
      <c r="F92" s="201"/>
    </row>
    <row r="93" s="186" customFormat="1" customHeight="1" spans="1:6">
      <c r="A93" s="50">
        <v>2010899</v>
      </c>
      <c r="B93" s="50" t="s">
        <v>153</v>
      </c>
      <c r="C93" s="51">
        <v>10</v>
      </c>
      <c r="D93" s="51">
        <v>10</v>
      </c>
      <c r="E93" s="200"/>
      <c r="F93" s="201"/>
    </row>
    <row r="94" s="186" customFormat="1" customHeight="1" spans="1:6">
      <c r="A94" s="50">
        <v>20109</v>
      </c>
      <c r="B94" s="183" t="s">
        <v>154</v>
      </c>
      <c r="C94" s="51"/>
      <c r="D94" s="51">
        <f>SUM(D95:D106)</f>
        <v>0</v>
      </c>
      <c r="E94" s="200"/>
      <c r="F94" s="201"/>
    </row>
    <row r="95" s="186" customFormat="1" customHeight="1" spans="1:6">
      <c r="A95" s="50">
        <v>2010901</v>
      </c>
      <c r="B95" s="50" t="s">
        <v>98</v>
      </c>
      <c r="C95" s="51"/>
      <c r="D95" s="51"/>
      <c r="E95" s="200"/>
      <c r="F95" s="201">
        <v>35</v>
      </c>
    </row>
    <row r="96" s="186" customFormat="1" customHeight="1" spans="1:6">
      <c r="A96" s="50">
        <v>2010902</v>
      </c>
      <c r="B96" s="50" t="s">
        <v>99</v>
      </c>
      <c r="C96" s="51"/>
      <c r="D96" s="51"/>
      <c r="E96" s="200"/>
      <c r="F96" s="201"/>
    </row>
    <row r="97" s="186" customFormat="1" customHeight="1" spans="1:6">
      <c r="A97" s="50">
        <v>2010903</v>
      </c>
      <c r="B97" s="50" t="s">
        <v>100</v>
      </c>
      <c r="C97" s="51"/>
      <c r="D97" s="51"/>
      <c r="E97" s="200"/>
      <c r="F97" s="201"/>
    </row>
    <row r="98" s="186" customFormat="1" customHeight="1" spans="1:6">
      <c r="A98" s="50">
        <v>2010905</v>
      </c>
      <c r="B98" s="50" t="s">
        <v>155</v>
      </c>
      <c r="C98" s="51"/>
      <c r="D98" s="51"/>
      <c r="E98" s="200"/>
      <c r="F98" s="201"/>
    </row>
    <row r="99" s="186" customFormat="1" customHeight="1" spans="1:6">
      <c r="A99" s="50">
        <v>2010907</v>
      </c>
      <c r="B99" s="50" t="s">
        <v>156</v>
      </c>
      <c r="C99" s="51"/>
      <c r="D99" s="51"/>
      <c r="E99" s="200"/>
      <c r="F99" s="201"/>
    </row>
    <row r="100" s="186" customFormat="1" customHeight="1" spans="1:6">
      <c r="A100" s="50">
        <v>2010908</v>
      </c>
      <c r="B100" s="50" t="s">
        <v>139</v>
      </c>
      <c r="C100" s="51"/>
      <c r="D100" s="51"/>
      <c r="E100" s="200"/>
      <c r="F100" s="201"/>
    </row>
    <row r="101" s="186" customFormat="1" customHeight="1" spans="1:6">
      <c r="A101" s="50">
        <v>2010909</v>
      </c>
      <c r="B101" s="50" t="s">
        <v>157</v>
      </c>
      <c r="C101" s="51"/>
      <c r="D101" s="51"/>
      <c r="E101" s="200"/>
      <c r="F101" s="201"/>
    </row>
    <row r="102" s="186" customFormat="1" customHeight="1" spans="1:6">
      <c r="A102" s="50">
        <v>2010910</v>
      </c>
      <c r="B102" s="50" t="s">
        <v>158</v>
      </c>
      <c r="C102" s="51"/>
      <c r="D102" s="51"/>
      <c r="E102" s="200"/>
      <c r="F102" s="201"/>
    </row>
    <row r="103" s="186" customFormat="1" customHeight="1" spans="1:6">
      <c r="A103" s="50">
        <v>2010911</v>
      </c>
      <c r="B103" s="50" t="s">
        <v>159</v>
      </c>
      <c r="C103" s="51"/>
      <c r="D103" s="51"/>
      <c r="E103" s="200"/>
      <c r="F103" s="201"/>
    </row>
    <row r="104" s="186" customFormat="1" customHeight="1" spans="1:6">
      <c r="A104" s="50">
        <v>2010912</v>
      </c>
      <c r="B104" s="50" t="s">
        <v>160</v>
      </c>
      <c r="C104" s="51"/>
      <c r="D104" s="51"/>
      <c r="E104" s="200"/>
      <c r="F104" s="201"/>
    </row>
    <row r="105" s="186" customFormat="1" customHeight="1" spans="1:6">
      <c r="A105" s="50">
        <v>2010950</v>
      </c>
      <c r="B105" s="50" t="s">
        <v>107</v>
      </c>
      <c r="C105" s="51"/>
      <c r="D105" s="51"/>
      <c r="E105" s="200"/>
      <c r="F105" s="201"/>
    </row>
    <row r="106" s="186" customFormat="1" customHeight="1" spans="1:6">
      <c r="A106" s="50">
        <v>2010999</v>
      </c>
      <c r="B106" s="50" t="s">
        <v>161</v>
      </c>
      <c r="C106" s="51"/>
      <c r="D106" s="51"/>
      <c r="E106" s="200"/>
      <c r="F106" s="201">
        <v>360</v>
      </c>
    </row>
    <row r="107" s="186" customFormat="1" customHeight="1" spans="1:6">
      <c r="A107" s="50">
        <v>20110</v>
      </c>
      <c r="B107" s="183" t="s">
        <v>162</v>
      </c>
      <c r="C107" s="51"/>
      <c r="D107" s="51"/>
      <c r="E107" s="200"/>
      <c r="F107" s="201"/>
    </row>
    <row r="108" s="186" customFormat="1" customHeight="1" spans="1:6">
      <c r="A108" s="50">
        <v>2011001</v>
      </c>
      <c r="B108" s="50" t="s">
        <v>98</v>
      </c>
      <c r="C108" s="51"/>
      <c r="D108" s="51"/>
      <c r="E108" s="200"/>
      <c r="F108" s="201"/>
    </row>
    <row r="109" s="186" customFormat="1" customHeight="1" spans="1:6">
      <c r="A109" s="50">
        <v>2011002</v>
      </c>
      <c r="B109" s="50" t="s">
        <v>99</v>
      </c>
      <c r="C109" s="51"/>
      <c r="D109" s="51"/>
      <c r="E109" s="200"/>
      <c r="F109" s="201"/>
    </row>
    <row r="110" s="186" customFormat="1" customHeight="1" spans="1:6">
      <c r="A110" s="50">
        <v>2011003</v>
      </c>
      <c r="B110" s="50" t="s">
        <v>100</v>
      </c>
      <c r="C110" s="51"/>
      <c r="D110" s="51"/>
      <c r="E110" s="200"/>
      <c r="F110" s="201"/>
    </row>
    <row r="111" s="186" customFormat="1" customHeight="1" spans="1:6">
      <c r="A111" s="50">
        <v>2011004</v>
      </c>
      <c r="B111" s="50" t="s">
        <v>163</v>
      </c>
      <c r="C111" s="51"/>
      <c r="D111" s="51"/>
      <c r="E111" s="200"/>
      <c r="F111" s="201"/>
    </row>
    <row r="112" s="186" customFormat="1" customHeight="1" spans="1:6">
      <c r="A112" s="50">
        <v>2011005</v>
      </c>
      <c r="B112" s="50" t="s">
        <v>164</v>
      </c>
      <c r="C112" s="51"/>
      <c r="D112" s="51"/>
      <c r="E112" s="200"/>
      <c r="F112" s="201">
        <v>21</v>
      </c>
    </row>
    <row r="113" s="186" customFormat="1" customHeight="1" spans="1:6">
      <c r="A113" s="50">
        <v>2011007</v>
      </c>
      <c r="B113" s="50" t="s">
        <v>165</v>
      </c>
      <c r="C113" s="51"/>
      <c r="D113" s="51"/>
      <c r="E113" s="200"/>
      <c r="F113" s="201"/>
    </row>
    <row r="114" s="186" customFormat="1" customHeight="1" spans="1:6">
      <c r="A114" s="50">
        <v>2011008</v>
      </c>
      <c r="B114" s="50" t="s">
        <v>166</v>
      </c>
      <c r="C114" s="51"/>
      <c r="D114" s="51"/>
      <c r="E114" s="200"/>
      <c r="F114" s="201"/>
    </row>
    <row r="115" s="186" customFormat="1" customHeight="1" spans="1:6">
      <c r="A115" s="50">
        <v>2011050</v>
      </c>
      <c r="B115" s="50" t="s">
        <v>107</v>
      </c>
      <c r="C115" s="51"/>
      <c r="D115" s="51"/>
      <c r="E115" s="200"/>
      <c r="F115" s="201">
        <v>2</v>
      </c>
    </row>
    <row r="116" s="186" customFormat="1" customHeight="1" spans="1:6">
      <c r="A116" s="50">
        <v>2011099</v>
      </c>
      <c r="B116" s="50" t="s">
        <v>167</v>
      </c>
      <c r="C116" s="51"/>
      <c r="D116" s="51"/>
      <c r="E116" s="200"/>
      <c r="F116" s="201"/>
    </row>
    <row r="117" s="186" customFormat="1" customHeight="1" spans="1:6">
      <c r="A117" s="50">
        <v>20111</v>
      </c>
      <c r="B117" s="183" t="s">
        <v>168</v>
      </c>
      <c r="C117" s="51">
        <v>542</v>
      </c>
      <c r="D117" s="51">
        <f>SUM(D118:D125)</f>
        <v>800</v>
      </c>
      <c r="E117" s="200">
        <f t="shared" ref="E114:E119" si="0">D117/C117</f>
        <v>1.4760147601476</v>
      </c>
      <c r="F117" s="201">
        <v>4</v>
      </c>
    </row>
    <row r="118" s="186" customFormat="1" customHeight="1" spans="1:6">
      <c r="A118" s="50">
        <v>2011101</v>
      </c>
      <c r="B118" s="50" t="s">
        <v>98</v>
      </c>
      <c r="C118" s="51">
        <v>399</v>
      </c>
      <c r="D118" s="51">
        <v>486</v>
      </c>
      <c r="E118" s="200">
        <f t="shared" si="0"/>
        <v>1.21804511278195</v>
      </c>
      <c r="F118" s="201"/>
    </row>
    <row r="119" s="186" customFormat="1" customHeight="1" spans="1:6">
      <c r="A119" s="50">
        <v>2011102</v>
      </c>
      <c r="B119" s="50" t="s">
        <v>99</v>
      </c>
      <c r="C119" s="51">
        <v>113</v>
      </c>
      <c r="D119" s="51">
        <v>278</v>
      </c>
      <c r="E119" s="200">
        <f t="shared" si="0"/>
        <v>2.46017699115044</v>
      </c>
      <c r="F119" s="201">
        <v>22</v>
      </c>
    </row>
    <row r="120" s="186" customFormat="1" customHeight="1" spans="1:6">
      <c r="A120" s="50">
        <v>2011103</v>
      </c>
      <c r="B120" s="50" t="s">
        <v>100</v>
      </c>
      <c r="C120" s="51"/>
      <c r="D120" s="51"/>
      <c r="E120" s="200"/>
      <c r="F120" s="201">
        <v>311</v>
      </c>
    </row>
    <row r="121" s="186" customFormat="1" customHeight="1" spans="1:6">
      <c r="A121" s="50">
        <v>2011104</v>
      </c>
      <c r="B121" s="50" t="s">
        <v>169</v>
      </c>
      <c r="C121" s="51"/>
      <c r="D121" s="51"/>
      <c r="E121" s="200"/>
      <c r="F121" s="201">
        <v>382</v>
      </c>
    </row>
    <row r="122" s="186" customFormat="1" customHeight="1" spans="1:6">
      <c r="A122" s="50">
        <v>2011105</v>
      </c>
      <c r="B122" s="50" t="s">
        <v>170</v>
      </c>
      <c r="C122" s="51"/>
      <c r="D122" s="51"/>
      <c r="E122" s="200"/>
      <c r="F122" s="201">
        <v>301</v>
      </c>
    </row>
    <row r="123" s="186" customFormat="1" customHeight="1" spans="1:6">
      <c r="A123" s="50">
        <v>2011106</v>
      </c>
      <c r="B123" s="50" t="s">
        <v>171</v>
      </c>
      <c r="C123" s="51"/>
      <c r="D123" s="51"/>
      <c r="E123" s="200"/>
      <c r="F123" s="201">
        <v>75</v>
      </c>
    </row>
    <row r="124" s="186" customFormat="1" customHeight="1" spans="1:6">
      <c r="A124" s="50">
        <v>2011150</v>
      </c>
      <c r="B124" s="50" t="s">
        <v>107</v>
      </c>
      <c r="C124" s="51"/>
      <c r="D124" s="51"/>
      <c r="E124" s="200"/>
      <c r="F124" s="201"/>
    </row>
    <row r="125" s="186" customFormat="1" customHeight="1" spans="1:6">
      <c r="A125" s="50">
        <v>2011199</v>
      </c>
      <c r="B125" s="50" t="s">
        <v>172</v>
      </c>
      <c r="C125" s="51">
        <v>30</v>
      </c>
      <c r="D125" s="51">
        <v>36</v>
      </c>
      <c r="E125" s="200">
        <f>D125/C125</f>
        <v>1.2</v>
      </c>
      <c r="F125" s="201"/>
    </row>
    <row r="126" s="186" customFormat="1" customHeight="1" spans="1:6">
      <c r="A126" s="50">
        <v>20113</v>
      </c>
      <c r="B126" s="183" t="s">
        <v>173</v>
      </c>
      <c r="C126" s="51">
        <v>377</v>
      </c>
      <c r="D126" s="51">
        <f>SUM(D127:D136)</f>
        <v>517</v>
      </c>
      <c r="E126" s="200">
        <f>D126/C126</f>
        <v>1.37135278514589</v>
      </c>
      <c r="F126" s="201"/>
    </row>
    <row r="127" s="186" customFormat="1" customHeight="1" spans="1:6">
      <c r="A127" s="50">
        <v>2011301</v>
      </c>
      <c r="B127" s="50" t="s">
        <v>98</v>
      </c>
      <c r="C127" s="51">
        <v>251</v>
      </c>
      <c r="D127" s="51">
        <v>275</v>
      </c>
      <c r="E127" s="200">
        <f>D127/C127</f>
        <v>1.09561752988048</v>
      </c>
      <c r="F127" s="201"/>
    </row>
    <row r="128" s="186" customFormat="1" customHeight="1" spans="1:6">
      <c r="A128" s="50">
        <v>2011302</v>
      </c>
      <c r="B128" s="50" t="s">
        <v>99</v>
      </c>
      <c r="C128" s="51"/>
      <c r="D128" s="51"/>
      <c r="E128" s="200"/>
      <c r="F128" s="201"/>
    </row>
    <row r="129" s="186" customFormat="1" customHeight="1" spans="1:6">
      <c r="A129" s="50">
        <v>2011303</v>
      </c>
      <c r="B129" s="50" t="s">
        <v>100</v>
      </c>
      <c r="C129" s="51"/>
      <c r="D129" s="51"/>
      <c r="E129" s="200"/>
      <c r="F129" s="201">
        <v>6</v>
      </c>
    </row>
    <row r="130" s="186" customFormat="1" customHeight="1" spans="1:6">
      <c r="A130" s="50">
        <v>2011304</v>
      </c>
      <c r="B130" s="50" t="s">
        <v>174</v>
      </c>
      <c r="C130" s="51"/>
      <c r="D130" s="51"/>
      <c r="E130" s="200"/>
      <c r="F130" s="201">
        <v>436</v>
      </c>
    </row>
    <row r="131" s="186" customFormat="1" customHeight="1" spans="1:6">
      <c r="A131" s="50">
        <v>2011305</v>
      </c>
      <c r="B131" s="50" t="s">
        <v>175</v>
      </c>
      <c r="C131" s="51"/>
      <c r="D131" s="51"/>
      <c r="E131" s="200"/>
      <c r="F131" s="201">
        <v>165</v>
      </c>
    </row>
    <row r="132" s="186" customFormat="1" customHeight="1" spans="1:6">
      <c r="A132" s="50">
        <v>2011306</v>
      </c>
      <c r="B132" s="50" t="s">
        <v>176</v>
      </c>
      <c r="C132" s="51"/>
      <c r="D132" s="51"/>
      <c r="E132" s="200"/>
      <c r="F132" s="201"/>
    </row>
    <row r="133" s="186" customFormat="1" customHeight="1" spans="1:6">
      <c r="A133" s="50">
        <v>2011307</v>
      </c>
      <c r="B133" s="50" t="s">
        <v>177</v>
      </c>
      <c r="C133" s="51"/>
      <c r="D133" s="51"/>
      <c r="E133" s="200"/>
      <c r="F133" s="201"/>
    </row>
    <row r="134" s="186" customFormat="1" customHeight="1" spans="1:6">
      <c r="A134" s="50">
        <v>2011308</v>
      </c>
      <c r="B134" s="50" t="s">
        <v>178</v>
      </c>
      <c r="C134" s="51"/>
      <c r="D134" s="51"/>
      <c r="E134" s="200"/>
      <c r="F134" s="201"/>
    </row>
    <row r="135" s="186" customFormat="1" customHeight="1" spans="1:6">
      <c r="A135" s="50">
        <v>2011350</v>
      </c>
      <c r="B135" s="50" t="s">
        <v>107</v>
      </c>
      <c r="C135" s="51">
        <v>103</v>
      </c>
      <c r="D135" s="51">
        <v>227</v>
      </c>
      <c r="E135" s="200">
        <f>D135/C135</f>
        <v>2.20388349514563</v>
      </c>
      <c r="F135" s="201"/>
    </row>
    <row r="136" s="186" customFormat="1" customHeight="1" spans="1:6">
      <c r="A136" s="50">
        <v>2011399</v>
      </c>
      <c r="B136" s="50" t="s">
        <v>179</v>
      </c>
      <c r="C136" s="51">
        <v>23</v>
      </c>
      <c r="D136" s="51">
        <v>15</v>
      </c>
      <c r="E136" s="200">
        <f>D136/C136</f>
        <v>0.652173913043478</v>
      </c>
      <c r="F136" s="201"/>
    </row>
    <row r="137" s="186" customFormat="1" customHeight="1" spans="1:6">
      <c r="A137" s="50">
        <v>20114</v>
      </c>
      <c r="B137" s="183" t="s">
        <v>180</v>
      </c>
      <c r="C137" s="51"/>
      <c r="D137" s="51">
        <f>SUM(D138:D149)</f>
        <v>0</v>
      </c>
      <c r="E137" s="200"/>
      <c r="F137" s="201"/>
    </row>
    <row r="138" s="186" customFormat="1" customHeight="1" spans="1:6">
      <c r="A138" s="50">
        <v>2011401</v>
      </c>
      <c r="B138" s="50" t="s">
        <v>98</v>
      </c>
      <c r="C138" s="51"/>
      <c r="D138" s="51"/>
      <c r="E138" s="200"/>
      <c r="F138" s="201">
        <v>23</v>
      </c>
    </row>
    <row r="139" s="186" customFormat="1" customHeight="1" spans="1:6">
      <c r="A139" s="50">
        <v>2011402</v>
      </c>
      <c r="B139" s="50" t="s">
        <v>99</v>
      </c>
      <c r="C139" s="51"/>
      <c r="D139" s="51"/>
      <c r="E139" s="200"/>
      <c r="F139" s="201">
        <v>248</v>
      </c>
    </row>
    <row r="140" s="186" customFormat="1" customHeight="1" spans="1:6">
      <c r="A140" s="50">
        <v>2011403</v>
      </c>
      <c r="B140" s="50" t="s">
        <v>100</v>
      </c>
      <c r="C140" s="51"/>
      <c r="D140" s="51"/>
      <c r="E140" s="200"/>
      <c r="F140" s="201"/>
    </row>
    <row r="141" s="186" customFormat="1" customHeight="1" spans="1:6">
      <c r="A141" s="50">
        <v>2011404</v>
      </c>
      <c r="B141" s="50" t="s">
        <v>181</v>
      </c>
      <c r="C141" s="51"/>
      <c r="D141" s="51"/>
      <c r="E141" s="200"/>
      <c r="F141" s="201"/>
    </row>
    <row r="142" s="186" customFormat="1" customHeight="1" spans="1:6">
      <c r="A142" s="50">
        <v>2011405</v>
      </c>
      <c r="B142" s="50" t="s">
        <v>182</v>
      </c>
      <c r="C142" s="51"/>
      <c r="D142" s="51"/>
      <c r="E142" s="200"/>
      <c r="F142" s="201"/>
    </row>
    <row r="143" s="186" customFormat="1" customHeight="1" spans="1:6">
      <c r="A143" s="50">
        <v>2011406</v>
      </c>
      <c r="B143" s="50" t="s">
        <v>183</v>
      </c>
      <c r="C143" s="51"/>
      <c r="D143" s="51"/>
      <c r="E143" s="200"/>
      <c r="F143" s="201"/>
    </row>
    <row r="144" s="186" customFormat="1" customHeight="1" spans="1:6">
      <c r="A144" s="50">
        <v>2011408</v>
      </c>
      <c r="B144" s="50" t="s">
        <v>184</v>
      </c>
      <c r="C144" s="51"/>
      <c r="D144" s="51"/>
      <c r="E144" s="200"/>
      <c r="F144" s="201"/>
    </row>
    <row r="145" s="186" customFormat="1" customHeight="1" spans="1:6">
      <c r="A145" s="50">
        <v>2011409</v>
      </c>
      <c r="B145" s="50" t="s">
        <v>185</v>
      </c>
      <c r="C145" s="51"/>
      <c r="D145" s="51"/>
      <c r="E145" s="200"/>
      <c r="F145" s="201"/>
    </row>
    <row r="146" s="186" customFormat="1" customHeight="1" spans="1:6">
      <c r="A146" s="50">
        <v>2011410</v>
      </c>
      <c r="B146" s="50" t="s">
        <v>186</v>
      </c>
      <c r="C146" s="51"/>
      <c r="D146" s="51"/>
      <c r="E146" s="200"/>
      <c r="F146" s="201"/>
    </row>
    <row r="147" s="186" customFormat="1" customHeight="1" spans="1:6">
      <c r="A147" s="50">
        <v>2011411</v>
      </c>
      <c r="B147" s="50" t="s">
        <v>187</v>
      </c>
      <c r="C147" s="51"/>
      <c r="D147" s="51"/>
      <c r="E147" s="200"/>
      <c r="F147" s="201"/>
    </row>
    <row r="148" s="186" customFormat="1" customHeight="1" spans="1:6">
      <c r="A148" s="50">
        <v>2011450</v>
      </c>
      <c r="B148" s="50" t="s">
        <v>107</v>
      </c>
      <c r="C148" s="51"/>
      <c r="D148" s="51"/>
      <c r="E148" s="200"/>
      <c r="F148" s="201"/>
    </row>
    <row r="149" s="186" customFormat="1" customHeight="1" spans="1:6">
      <c r="A149" s="50">
        <v>2011499</v>
      </c>
      <c r="B149" s="50" t="s">
        <v>188</v>
      </c>
      <c r="C149" s="51"/>
      <c r="D149" s="51"/>
      <c r="E149" s="200"/>
      <c r="F149" s="201"/>
    </row>
    <row r="150" s="186" customFormat="1" customHeight="1" spans="1:6">
      <c r="A150" s="50">
        <v>20123</v>
      </c>
      <c r="B150" s="183" t="s">
        <v>189</v>
      </c>
      <c r="C150" s="51">
        <v>560</v>
      </c>
      <c r="D150" s="51">
        <f>SUM(D151:D156)</f>
        <v>917</v>
      </c>
      <c r="E150" s="200">
        <f>D150/C150</f>
        <v>1.6375</v>
      </c>
      <c r="F150" s="201"/>
    </row>
    <row r="151" s="186" customFormat="1" customHeight="1" spans="1:6">
      <c r="A151" s="50">
        <v>2012301</v>
      </c>
      <c r="B151" s="50" t="s">
        <v>98</v>
      </c>
      <c r="C151" s="51">
        <v>95</v>
      </c>
      <c r="D151" s="51">
        <v>133</v>
      </c>
      <c r="E151" s="200">
        <f>D151/C151</f>
        <v>1.4</v>
      </c>
      <c r="F151" s="201"/>
    </row>
    <row r="152" s="186" customFormat="1" customHeight="1" spans="1:6">
      <c r="A152" s="50">
        <v>2012302</v>
      </c>
      <c r="B152" s="50" t="s">
        <v>99</v>
      </c>
      <c r="C152" s="51"/>
      <c r="D152" s="51">
        <v>20</v>
      </c>
      <c r="E152" s="200"/>
      <c r="F152" s="201"/>
    </row>
    <row r="153" s="186" customFormat="1" customHeight="1" spans="1:6">
      <c r="A153" s="50">
        <v>2012303</v>
      </c>
      <c r="B153" s="50" t="s">
        <v>100</v>
      </c>
      <c r="C153" s="51"/>
      <c r="D153" s="51"/>
      <c r="E153" s="200"/>
      <c r="F153" s="201">
        <v>897</v>
      </c>
    </row>
    <row r="154" s="186" customFormat="1" customHeight="1" spans="1:6">
      <c r="A154" s="50">
        <v>2012304</v>
      </c>
      <c r="B154" s="50" t="s">
        <v>190</v>
      </c>
      <c r="C154" s="51">
        <v>4</v>
      </c>
      <c r="D154" s="51"/>
      <c r="E154" s="200"/>
      <c r="F154" s="201">
        <v>862</v>
      </c>
    </row>
    <row r="155" s="186" customFormat="1" customHeight="1" spans="1:6">
      <c r="A155" s="50">
        <v>2012350</v>
      </c>
      <c r="B155" s="50" t="s">
        <v>107</v>
      </c>
      <c r="C155" s="51"/>
      <c r="D155" s="51"/>
      <c r="E155" s="200"/>
      <c r="F155" s="201"/>
    </row>
    <row r="156" s="186" customFormat="1" customHeight="1" spans="1:6">
      <c r="A156" s="50">
        <v>2012399</v>
      </c>
      <c r="B156" s="50" t="s">
        <v>191</v>
      </c>
      <c r="C156" s="51">
        <v>461</v>
      </c>
      <c r="D156" s="51">
        <v>764</v>
      </c>
      <c r="E156" s="200">
        <f>D156/C156</f>
        <v>1.65726681127983</v>
      </c>
      <c r="F156" s="201"/>
    </row>
    <row r="157" s="186" customFormat="1" customHeight="1" spans="1:6">
      <c r="A157" s="50">
        <v>20125</v>
      </c>
      <c r="B157" s="183" t="s">
        <v>192</v>
      </c>
      <c r="C157" s="51"/>
      <c r="D157" s="51"/>
      <c r="E157" s="200"/>
      <c r="F157" s="201"/>
    </row>
    <row r="158" s="186" customFormat="1" customHeight="1" spans="1:6">
      <c r="A158" s="50">
        <v>2012501</v>
      </c>
      <c r="B158" s="50" t="s">
        <v>98</v>
      </c>
      <c r="C158" s="51"/>
      <c r="D158" s="51"/>
      <c r="E158" s="200"/>
      <c r="F158" s="201"/>
    </row>
    <row r="159" s="186" customFormat="1" customHeight="1" spans="1:6">
      <c r="A159" s="50">
        <v>2012502</v>
      </c>
      <c r="B159" s="50" t="s">
        <v>99</v>
      </c>
      <c r="C159" s="51"/>
      <c r="D159" s="51"/>
      <c r="E159" s="200"/>
      <c r="F159" s="201"/>
    </row>
    <row r="160" s="186" customFormat="1" customHeight="1" spans="1:6">
      <c r="A160" s="50">
        <v>2012503</v>
      </c>
      <c r="B160" s="50" t="s">
        <v>100</v>
      </c>
      <c r="C160" s="51"/>
      <c r="D160" s="51"/>
      <c r="E160" s="200"/>
      <c r="F160" s="201"/>
    </row>
    <row r="161" s="186" customFormat="1" customHeight="1" spans="1:6">
      <c r="A161" s="50">
        <v>2012504</v>
      </c>
      <c r="B161" s="50" t="s">
        <v>193</v>
      </c>
      <c r="C161" s="51"/>
      <c r="D161" s="51"/>
      <c r="E161" s="200"/>
      <c r="F161" s="201"/>
    </row>
    <row r="162" s="186" customFormat="1" customHeight="1" spans="1:6">
      <c r="A162" s="50">
        <v>2012505</v>
      </c>
      <c r="B162" s="50" t="s">
        <v>194</v>
      </c>
      <c r="C162" s="51"/>
      <c r="D162" s="51"/>
      <c r="E162" s="200"/>
      <c r="F162" s="201">
        <v>35</v>
      </c>
    </row>
    <row r="163" s="186" customFormat="1" customHeight="1" spans="1:6">
      <c r="A163" s="50">
        <v>2012550</v>
      </c>
      <c r="B163" s="50" t="s">
        <v>107</v>
      </c>
      <c r="C163" s="51"/>
      <c r="D163" s="51"/>
      <c r="E163" s="200"/>
      <c r="F163" s="201">
        <v>10</v>
      </c>
    </row>
    <row r="164" s="186" customFormat="1" customHeight="1" spans="1:6">
      <c r="A164" s="50">
        <v>2012599</v>
      </c>
      <c r="B164" s="50" t="s">
        <v>195</v>
      </c>
      <c r="C164" s="51"/>
      <c r="D164" s="51"/>
      <c r="E164" s="200"/>
      <c r="F164" s="201"/>
    </row>
    <row r="165" s="186" customFormat="1" customHeight="1" spans="1:6">
      <c r="A165" s="50">
        <v>20126</v>
      </c>
      <c r="B165" s="183" t="s">
        <v>196</v>
      </c>
      <c r="C165" s="51"/>
      <c r="D165" s="51"/>
      <c r="E165" s="200"/>
      <c r="F165" s="201"/>
    </row>
    <row r="166" s="186" customFormat="1" customHeight="1" spans="1:6">
      <c r="A166" s="50">
        <v>2012601</v>
      </c>
      <c r="B166" s="50" t="s">
        <v>98</v>
      </c>
      <c r="C166" s="51"/>
      <c r="D166" s="51"/>
      <c r="E166" s="200"/>
      <c r="F166" s="201"/>
    </row>
    <row r="167" s="186" customFormat="1" customHeight="1" spans="1:6">
      <c r="A167" s="50">
        <v>2012602</v>
      </c>
      <c r="B167" s="50" t="s">
        <v>99</v>
      </c>
      <c r="C167" s="51"/>
      <c r="D167" s="51"/>
      <c r="E167" s="200"/>
      <c r="F167" s="201"/>
    </row>
    <row r="168" s="186" customFormat="1" customHeight="1" spans="1:6">
      <c r="A168" s="50">
        <v>2012603</v>
      </c>
      <c r="B168" s="50" t="s">
        <v>100</v>
      </c>
      <c r="C168" s="51"/>
      <c r="D168" s="51"/>
      <c r="E168" s="200"/>
      <c r="F168" s="201"/>
    </row>
    <row r="169" s="186" customFormat="1" customHeight="1" spans="1:6">
      <c r="A169" s="50">
        <v>2012604</v>
      </c>
      <c r="B169" s="50" t="s">
        <v>197</v>
      </c>
      <c r="C169" s="51"/>
      <c r="D169" s="51"/>
      <c r="E169" s="200"/>
      <c r="F169" s="201"/>
    </row>
    <row r="170" s="186" customFormat="1" customHeight="1" spans="1:6">
      <c r="A170" s="50">
        <v>2012699</v>
      </c>
      <c r="B170" s="50" t="s">
        <v>198</v>
      </c>
      <c r="C170" s="51"/>
      <c r="D170" s="51"/>
      <c r="E170" s="200"/>
      <c r="F170" s="201"/>
    </row>
    <row r="171" s="186" customFormat="1" customHeight="1" spans="1:6">
      <c r="A171" s="50">
        <v>20128</v>
      </c>
      <c r="B171" s="183" t="s">
        <v>199</v>
      </c>
      <c r="C171" s="51">
        <v>11</v>
      </c>
      <c r="D171" s="51">
        <f>SUM(D172:D177)</f>
        <v>74</v>
      </c>
      <c r="E171" s="200"/>
      <c r="F171" s="201"/>
    </row>
    <row r="172" s="186" customFormat="1" customHeight="1" spans="1:6">
      <c r="A172" s="50">
        <v>2012801</v>
      </c>
      <c r="B172" s="50" t="s">
        <v>98</v>
      </c>
      <c r="C172" s="51">
        <v>5</v>
      </c>
      <c r="D172" s="51">
        <v>53</v>
      </c>
      <c r="E172" s="200"/>
      <c r="F172" s="201"/>
    </row>
    <row r="173" s="186" customFormat="1" customHeight="1" spans="1:6">
      <c r="A173" s="50">
        <v>2012802</v>
      </c>
      <c r="B173" s="50" t="s">
        <v>99</v>
      </c>
      <c r="C173" s="51">
        <v>6</v>
      </c>
      <c r="D173" s="51">
        <v>13</v>
      </c>
      <c r="E173" s="200"/>
      <c r="F173" s="201"/>
    </row>
    <row r="174" s="186" customFormat="1" customHeight="1" spans="1:6">
      <c r="A174" s="50">
        <v>2012803</v>
      </c>
      <c r="B174" s="50" t="s">
        <v>100</v>
      </c>
      <c r="C174" s="51"/>
      <c r="D174" s="51">
        <v>6</v>
      </c>
      <c r="E174" s="200"/>
      <c r="F174" s="201"/>
    </row>
    <row r="175" s="186" customFormat="1" customHeight="1" spans="1:6">
      <c r="A175" s="50">
        <v>2012804</v>
      </c>
      <c r="B175" s="50" t="s">
        <v>112</v>
      </c>
      <c r="C175" s="51"/>
      <c r="D175" s="51"/>
      <c r="E175" s="200"/>
      <c r="F175" s="201">
        <v>10</v>
      </c>
    </row>
    <row r="176" s="186" customFormat="1" customHeight="1" spans="1:6">
      <c r="A176" s="50">
        <v>2012850</v>
      </c>
      <c r="B176" s="50" t="s">
        <v>107</v>
      </c>
      <c r="C176" s="51"/>
      <c r="D176" s="51"/>
      <c r="E176" s="200"/>
      <c r="F176" s="201">
        <v>273</v>
      </c>
    </row>
    <row r="177" s="186" customFormat="1" customHeight="1" spans="1:6">
      <c r="A177" s="50">
        <v>2012899</v>
      </c>
      <c r="B177" s="50" t="s">
        <v>200</v>
      </c>
      <c r="C177" s="51"/>
      <c r="D177" s="51">
        <v>2</v>
      </c>
      <c r="E177" s="200"/>
      <c r="F177" s="201">
        <v>108</v>
      </c>
    </row>
    <row r="178" s="186" customFormat="1" customHeight="1" spans="1:6">
      <c r="A178" s="50">
        <v>20129</v>
      </c>
      <c r="B178" s="183" t="s">
        <v>201</v>
      </c>
      <c r="C178" s="51">
        <v>336</v>
      </c>
      <c r="D178" s="51">
        <f>SUM(D179:D184)</f>
        <v>381</v>
      </c>
      <c r="E178" s="200">
        <f>D178/C178</f>
        <v>1.13392857142857</v>
      </c>
      <c r="F178" s="201"/>
    </row>
    <row r="179" s="186" customFormat="1" customHeight="1" spans="1:6">
      <c r="A179" s="50">
        <v>2012901</v>
      </c>
      <c r="B179" s="50" t="s">
        <v>98</v>
      </c>
      <c r="C179" s="51">
        <v>284</v>
      </c>
      <c r="D179" s="51">
        <v>266</v>
      </c>
      <c r="E179" s="200">
        <f>D179/C179</f>
        <v>0.936619718309859</v>
      </c>
      <c r="F179" s="201"/>
    </row>
    <row r="180" s="186" customFormat="1" customHeight="1" spans="1:6">
      <c r="A180" s="50">
        <v>2012902</v>
      </c>
      <c r="B180" s="50" t="s">
        <v>99</v>
      </c>
      <c r="C180" s="51">
        <v>52</v>
      </c>
      <c r="D180" s="51">
        <v>60</v>
      </c>
      <c r="E180" s="200"/>
      <c r="F180" s="201"/>
    </row>
    <row r="181" s="186" customFormat="1" customHeight="1" spans="1:6">
      <c r="A181" s="50">
        <v>2012903</v>
      </c>
      <c r="B181" s="50" t="s">
        <v>100</v>
      </c>
      <c r="C181" s="51"/>
      <c r="D181" s="51"/>
      <c r="E181" s="200"/>
      <c r="F181" s="201"/>
    </row>
    <row r="182" s="186" customFormat="1" customHeight="1" spans="1:6">
      <c r="A182" s="50">
        <v>2012906</v>
      </c>
      <c r="B182" s="50" t="s">
        <v>202</v>
      </c>
      <c r="C182" s="51"/>
      <c r="D182" s="51">
        <v>1</v>
      </c>
      <c r="E182" s="200"/>
      <c r="F182" s="201">
        <v>165</v>
      </c>
    </row>
    <row r="183" s="186" customFormat="1" customHeight="1" spans="1:6">
      <c r="A183" s="50">
        <v>2012950</v>
      </c>
      <c r="B183" s="50" t="s">
        <v>107</v>
      </c>
      <c r="C183" s="51"/>
      <c r="D183" s="51"/>
      <c r="E183" s="200"/>
      <c r="F183" s="201">
        <v>14</v>
      </c>
    </row>
    <row r="184" s="186" customFormat="1" customHeight="1" spans="1:6">
      <c r="A184" s="50">
        <v>2012999</v>
      </c>
      <c r="B184" s="50" t="s">
        <v>203</v>
      </c>
      <c r="C184" s="51"/>
      <c r="D184" s="51">
        <v>54</v>
      </c>
      <c r="E184" s="200"/>
      <c r="F184" s="201"/>
    </row>
    <row r="185" s="186" customFormat="1" customHeight="1" spans="1:6">
      <c r="A185" s="50">
        <v>20131</v>
      </c>
      <c r="B185" s="183" t="s">
        <v>204</v>
      </c>
      <c r="C185" s="51">
        <v>987</v>
      </c>
      <c r="D185" s="51">
        <f>SUM(D186:D191)</f>
        <v>761</v>
      </c>
      <c r="E185" s="200">
        <f>D185/C185</f>
        <v>0.771023302938197</v>
      </c>
      <c r="F185" s="201"/>
    </row>
    <row r="186" s="186" customFormat="1" customHeight="1" spans="1:6">
      <c r="A186" s="50">
        <v>2013101</v>
      </c>
      <c r="B186" s="50" t="s">
        <v>98</v>
      </c>
      <c r="C186" s="51">
        <v>837</v>
      </c>
      <c r="D186" s="51">
        <v>648</v>
      </c>
      <c r="E186" s="200">
        <f>D186/C186</f>
        <v>0.774193548387097</v>
      </c>
      <c r="F186" s="201"/>
    </row>
    <row r="187" s="186" customFormat="1" customHeight="1" spans="1:6">
      <c r="A187" s="50">
        <v>2013102</v>
      </c>
      <c r="B187" s="50" t="s">
        <v>99</v>
      </c>
      <c r="C187" s="51">
        <v>91</v>
      </c>
      <c r="D187" s="51">
        <v>101</v>
      </c>
      <c r="E187" s="200">
        <f>D187/C187</f>
        <v>1.10989010989011</v>
      </c>
      <c r="F187" s="201"/>
    </row>
    <row r="188" s="186" customFormat="1" customHeight="1" spans="1:6">
      <c r="A188" s="50">
        <v>2013103</v>
      </c>
      <c r="B188" s="50" t="s">
        <v>100</v>
      </c>
      <c r="C188" s="51"/>
      <c r="D188" s="51"/>
      <c r="E188" s="200"/>
      <c r="F188" s="201"/>
    </row>
    <row r="189" s="186" customFormat="1" customHeight="1" spans="1:6">
      <c r="A189" s="50">
        <v>2013105</v>
      </c>
      <c r="B189" s="50" t="s">
        <v>205</v>
      </c>
      <c r="C189" s="51">
        <v>53</v>
      </c>
      <c r="D189" s="51">
        <v>5</v>
      </c>
      <c r="E189" s="200"/>
      <c r="F189" s="201">
        <v>14</v>
      </c>
    </row>
    <row r="190" s="186" customFormat="1" customHeight="1" spans="1:6">
      <c r="A190" s="50">
        <v>2013150</v>
      </c>
      <c r="B190" s="50" t="s">
        <v>107</v>
      </c>
      <c r="C190" s="51"/>
      <c r="D190" s="51"/>
      <c r="E190" s="200"/>
      <c r="F190" s="201"/>
    </row>
    <row r="191" s="186" customFormat="1" customHeight="1" spans="1:6">
      <c r="A191" s="50">
        <v>2013199</v>
      </c>
      <c r="B191" s="50" t="s">
        <v>206</v>
      </c>
      <c r="C191" s="51">
        <v>6</v>
      </c>
      <c r="D191" s="51">
        <v>7</v>
      </c>
      <c r="E191" s="200"/>
      <c r="F191" s="201"/>
    </row>
    <row r="192" s="186" customFormat="1" customHeight="1" spans="1:6">
      <c r="A192" s="50">
        <v>20132</v>
      </c>
      <c r="B192" s="183" t="s">
        <v>207</v>
      </c>
      <c r="C192" s="51">
        <v>415</v>
      </c>
      <c r="D192" s="51">
        <f>SUM(D193:D198)</f>
        <v>463</v>
      </c>
      <c r="E192" s="200">
        <f>D192/C192</f>
        <v>1.11566265060241</v>
      </c>
      <c r="F192" s="201"/>
    </row>
    <row r="193" s="186" customFormat="1" customHeight="1" spans="1:6">
      <c r="A193" s="50">
        <v>2013201</v>
      </c>
      <c r="B193" s="50" t="s">
        <v>98</v>
      </c>
      <c r="C193" s="51">
        <v>252</v>
      </c>
      <c r="D193" s="51">
        <v>356</v>
      </c>
      <c r="E193" s="200"/>
      <c r="F193" s="201"/>
    </row>
    <row r="194" s="186" customFormat="1" customHeight="1" spans="1:6">
      <c r="A194" s="50">
        <v>2013202</v>
      </c>
      <c r="B194" s="50" t="s">
        <v>99</v>
      </c>
      <c r="C194" s="51">
        <v>37</v>
      </c>
      <c r="D194" s="51">
        <v>18</v>
      </c>
      <c r="E194" s="200">
        <f>D194/C194</f>
        <v>0.486486486486487</v>
      </c>
      <c r="F194" s="201"/>
    </row>
    <row r="195" s="186" customFormat="1" customHeight="1" spans="1:6">
      <c r="A195" s="50">
        <v>2013203</v>
      </c>
      <c r="B195" s="50" t="s">
        <v>100</v>
      </c>
      <c r="C195" s="51"/>
      <c r="D195" s="198"/>
      <c r="E195" s="200"/>
      <c r="F195" s="201"/>
    </row>
    <row r="196" s="186" customFormat="1" customHeight="1" spans="1:6">
      <c r="A196" s="50">
        <v>2013204</v>
      </c>
      <c r="B196" s="50" t="s">
        <v>208</v>
      </c>
      <c r="C196" s="51">
        <v>2</v>
      </c>
      <c r="D196" s="51">
        <v>1</v>
      </c>
      <c r="E196" s="200"/>
      <c r="F196" s="201"/>
    </row>
    <row r="197" s="186" customFormat="1" customHeight="1" spans="1:6">
      <c r="A197" s="50">
        <v>2013250</v>
      </c>
      <c r="B197" s="50" t="s">
        <v>107</v>
      </c>
      <c r="C197" s="51"/>
      <c r="D197" s="51"/>
      <c r="E197" s="200"/>
      <c r="F197" s="201"/>
    </row>
    <row r="198" s="186" customFormat="1" customHeight="1" spans="1:6">
      <c r="A198" s="50">
        <v>2013299</v>
      </c>
      <c r="B198" s="50" t="s">
        <v>209</v>
      </c>
      <c r="C198" s="51">
        <v>124</v>
      </c>
      <c r="D198" s="51">
        <v>88</v>
      </c>
      <c r="E198" s="200">
        <f>D198/C198</f>
        <v>0.709677419354839</v>
      </c>
      <c r="F198" s="201"/>
    </row>
    <row r="199" s="186" customFormat="1" customHeight="1" spans="1:6">
      <c r="A199" s="50">
        <v>20133</v>
      </c>
      <c r="B199" s="183" t="s">
        <v>210</v>
      </c>
      <c r="C199" s="51">
        <v>247</v>
      </c>
      <c r="D199" s="51">
        <f>SUM(D200:D205)</f>
        <v>710</v>
      </c>
      <c r="E199" s="200">
        <f>D199/C199</f>
        <v>2.87449392712551</v>
      </c>
      <c r="F199" s="201">
        <v>84</v>
      </c>
    </row>
    <row r="200" s="186" customFormat="1" customHeight="1" spans="1:6">
      <c r="A200" s="50">
        <v>2013301</v>
      </c>
      <c r="B200" s="50" t="s">
        <v>98</v>
      </c>
      <c r="C200" s="51">
        <v>187</v>
      </c>
      <c r="D200" s="51">
        <v>665</v>
      </c>
      <c r="E200" s="200"/>
      <c r="F200" s="201">
        <v>62</v>
      </c>
    </row>
    <row r="201" s="186" customFormat="1" customHeight="1" spans="1:6">
      <c r="A201" s="50">
        <v>2013302</v>
      </c>
      <c r="B201" s="50" t="s">
        <v>99</v>
      </c>
      <c r="C201" s="51"/>
      <c r="D201" s="51"/>
      <c r="E201" s="200" t="e">
        <f>D201/C201</f>
        <v>#DIV/0!</v>
      </c>
      <c r="F201" s="201">
        <v>22</v>
      </c>
    </row>
    <row r="202" s="186" customFormat="1" customHeight="1" spans="1:6">
      <c r="A202" s="50">
        <v>2013303</v>
      </c>
      <c r="B202" s="50" t="s">
        <v>100</v>
      </c>
      <c r="C202" s="51"/>
      <c r="D202" s="51"/>
      <c r="E202" s="200"/>
      <c r="F202" s="201"/>
    </row>
    <row r="203" s="186" customFormat="1" customHeight="1" spans="1:6">
      <c r="A203" s="50">
        <v>2013304</v>
      </c>
      <c r="B203" s="50" t="s">
        <v>211</v>
      </c>
      <c r="C203" s="51">
        <v>5</v>
      </c>
      <c r="D203" s="51">
        <v>40</v>
      </c>
      <c r="E203" s="200">
        <f>D203/C203</f>
        <v>8</v>
      </c>
      <c r="F203" s="201"/>
    </row>
    <row r="204" s="186" customFormat="1" customHeight="1" spans="1:6">
      <c r="A204" s="50">
        <v>2013350</v>
      </c>
      <c r="B204" s="50" t="s">
        <v>107</v>
      </c>
      <c r="C204" s="51"/>
      <c r="D204" s="51"/>
      <c r="E204" s="200"/>
      <c r="F204" s="201"/>
    </row>
    <row r="205" s="186" customFormat="1" customHeight="1" spans="1:6">
      <c r="A205" s="50">
        <v>2013399</v>
      </c>
      <c r="B205" s="50" t="s">
        <v>212</v>
      </c>
      <c r="C205" s="51">
        <v>55</v>
      </c>
      <c r="D205" s="51">
        <v>5</v>
      </c>
      <c r="E205" s="200"/>
      <c r="F205" s="201"/>
    </row>
    <row r="206" s="186" customFormat="1" customHeight="1" spans="1:6">
      <c r="A206" s="50">
        <v>20134</v>
      </c>
      <c r="B206" s="183" t="s">
        <v>213</v>
      </c>
      <c r="C206" s="51">
        <v>129</v>
      </c>
      <c r="D206" s="51">
        <f>SUM(D207:D213)</f>
        <v>190</v>
      </c>
      <c r="E206" s="200">
        <f>D206/C206</f>
        <v>1.47286821705426</v>
      </c>
      <c r="F206" s="201"/>
    </row>
    <row r="207" s="186" customFormat="1" customHeight="1" spans="1:6">
      <c r="A207" s="50">
        <v>2013401</v>
      </c>
      <c r="B207" s="50" t="s">
        <v>98</v>
      </c>
      <c r="C207" s="51">
        <v>114</v>
      </c>
      <c r="D207" s="51">
        <v>129</v>
      </c>
      <c r="E207" s="200"/>
      <c r="F207" s="201"/>
    </row>
    <row r="208" s="186" customFormat="1" customHeight="1" spans="1:6">
      <c r="A208" s="50">
        <v>2013402</v>
      </c>
      <c r="B208" s="50" t="s">
        <v>99</v>
      </c>
      <c r="C208" s="51"/>
      <c r="D208" s="51">
        <v>11</v>
      </c>
      <c r="E208" s="200" t="e">
        <f>D208/C208</f>
        <v>#DIV/0!</v>
      </c>
      <c r="F208" s="201"/>
    </row>
    <row r="209" s="186" customFormat="1" customHeight="1" spans="1:6">
      <c r="A209" s="50">
        <v>2013403</v>
      </c>
      <c r="B209" s="50" t="s">
        <v>100</v>
      </c>
      <c r="C209" s="51"/>
      <c r="D209" s="51"/>
      <c r="E209" s="200"/>
      <c r="F209" s="201"/>
    </row>
    <row r="210" s="186" customFormat="1" customHeight="1" spans="1:6">
      <c r="A210" s="50">
        <v>2013404</v>
      </c>
      <c r="B210" s="50" t="s">
        <v>214</v>
      </c>
      <c r="C210" s="51"/>
      <c r="D210" s="51">
        <v>34</v>
      </c>
      <c r="E210" s="200"/>
      <c r="F210" s="201"/>
    </row>
    <row r="211" s="186" customFormat="1" customHeight="1" spans="1:6">
      <c r="A211" s="50">
        <v>2013405</v>
      </c>
      <c r="B211" s="50" t="s">
        <v>215</v>
      </c>
      <c r="C211" s="51"/>
      <c r="D211" s="51"/>
      <c r="E211" s="200"/>
      <c r="F211" s="201"/>
    </row>
    <row r="212" s="186" customFormat="1" customHeight="1" spans="1:6">
      <c r="A212" s="50">
        <v>2013450</v>
      </c>
      <c r="B212" s="50" t="s">
        <v>107</v>
      </c>
      <c r="C212" s="51"/>
      <c r="D212" s="51"/>
      <c r="E212" s="200"/>
      <c r="F212" s="201">
        <v>400</v>
      </c>
    </row>
    <row r="213" s="186" customFormat="1" customHeight="1" spans="1:6">
      <c r="A213" s="50">
        <v>2013499</v>
      </c>
      <c r="B213" s="50" t="s">
        <v>216</v>
      </c>
      <c r="C213" s="51">
        <v>15</v>
      </c>
      <c r="D213" s="51">
        <v>16</v>
      </c>
      <c r="E213" s="200"/>
      <c r="F213" s="201">
        <v>89</v>
      </c>
    </row>
    <row r="214" s="186" customFormat="1" customHeight="1" spans="1:6">
      <c r="A214" s="50">
        <v>20135</v>
      </c>
      <c r="B214" s="183" t="s">
        <v>217</v>
      </c>
      <c r="C214" s="51"/>
      <c r="D214" s="51">
        <f>SUM(D215:D219)</f>
        <v>0</v>
      </c>
      <c r="E214" s="200"/>
      <c r="F214" s="201">
        <v>63</v>
      </c>
    </row>
    <row r="215" s="186" customFormat="1" customHeight="1" spans="1:6">
      <c r="A215" s="50">
        <v>2013501</v>
      </c>
      <c r="B215" s="50" t="s">
        <v>98</v>
      </c>
      <c r="C215" s="51"/>
      <c r="D215" s="51"/>
      <c r="E215" s="200"/>
      <c r="F215" s="201"/>
    </row>
    <row r="216" s="186" customFormat="1" customHeight="1" spans="1:6">
      <c r="A216" s="50">
        <v>2013502</v>
      </c>
      <c r="B216" s="50" t="s">
        <v>99</v>
      </c>
      <c r="C216" s="51"/>
      <c r="D216" s="51"/>
      <c r="E216" s="200"/>
      <c r="F216" s="201"/>
    </row>
    <row r="217" s="186" customFormat="1" customHeight="1" spans="1:6">
      <c r="A217" s="50">
        <v>2013503</v>
      </c>
      <c r="B217" s="50" t="s">
        <v>100</v>
      </c>
      <c r="C217" s="51"/>
      <c r="D217" s="51"/>
      <c r="E217" s="200"/>
      <c r="F217" s="201"/>
    </row>
    <row r="218" s="186" customFormat="1" customHeight="1" spans="1:6">
      <c r="A218" s="50">
        <v>2013550</v>
      </c>
      <c r="B218" s="50" t="s">
        <v>107</v>
      </c>
      <c r="C218" s="51"/>
      <c r="D218" s="51"/>
      <c r="E218" s="200"/>
      <c r="F218" s="201"/>
    </row>
    <row r="219" s="186" customFormat="1" customHeight="1" spans="1:6">
      <c r="A219" s="50">
        <v>2013599</v>
      </c>
      <c r="B219" s="50" t="s">
        <v>218</v>
      </c>
      <c r="C219" s="51"/>
      <c r="D219" s="51"/>
      <c r="E219" s="200"/>
      <c r="F219" s="201">
        <v>248</v>
      </c>
    </row>
    <row r="220" s="186" customFormat="1" customHeight="1" spans="1:6">
      <c r="A220" s="50">
        <v>20136</v>
      </c>
      <c r="B220" s="183" t="s">
        <v>219</v>
      </c>
      <c r="C220" s="51">
        <v>162</v>
      </c>
      <c r="D220" s="51">
        <f>SUM(D221:D225)</f>
        <v>301</v>
      </c>
      <c r="E220" s="200">
        <f>D220/C220</f>
        <v>1.85802469135802</v>
      </c>
      <c r="F220" s="201">
        <v>1806</v>
      </c>
    </row>
    <row r="221" s="186" customFormat="1" customHeight="1" spans="1:6">
      <c r="A221" s="50">
        <v>2013601</v>
      </c>
      <c r="B221" s="50" t="s">
        <v>98</v>
      </c>
      <c r="C221" s="51">
        <v>59</v>
      </c>
      <c r="D221" s="51">
        <v>241</v>
      </c>
      <c r="E221" s="200">
        <f>D221/C221</f>
        <v>4.08474576271186</v>
      </c>
      <c r="F221" s="201">
        <v>1182</v>
      </c>
    </row>
    <row r="222" s="186" customFormat="1" customHeight="1" spans="1:6">
      <c r="A222" s="50">
        <v>2013602</v>
      </c>
      <c r="B222" s="50" t="s">
        <v>99</v>
      </c>
      <c r="C222" s="51">
        <v>101</v>
      </c>
      <c r="D222" s="51">
        <v>60</v>
      </c>
      <c r="E222" s="200">
        <f>D222/C222</f>
        <v>0.594059405940594</v>
      </c>
      <c r="F222" s="201">
        <v>455</v>
      </c>
    </row>
    <row r="223" s="186" customFormat="1" customHeight="1" spans="1:6">
      <c r="A223" s="50">
        <v>2013603</v>
      </c>
      <c r="B223" s="50" t="s">
        <v>100</v>
      </c>
      <c r="C223" s="51"/>
      <c r="D223" s="51"/>
      <c r="E223" s="200"/>
      <c r="F223" s="201"/>
    </row>
    <row r="224" s="186" customFormat="1" customHeight="1" spans="1:6">
      <c r="A224" s="50">
        <v>2013650</v>
      </c>
      <c r="B224" s="50" t="s">
        <v>107</v>
      </c>
      <c r="C224" s="51"/>
      <c r="D224" s="51"/>
      <c r="E224" s="200"/>
      <c r="F224" s="201"/>
    </row>
    <row r="225" s="186" customFormat="1" customHeight="1" spans="1:6">
      <c r="A225" s="50">
        <v>2013699</v>
      </c>
      <c r="B225" s="50" t="s">
        <v>220</v>
      </c>
      <c r="C225" s="51">
        <v>2</v>
      </c>
      <c r="D225" s="51"/>
      <c r="E225" s="200"/>
      <c r="F225" s="201"/>
    </row>
    <row r="226" s="186" customFormat="1" customHeight="1" spans="1:6">
      <c r="A226" s="50">
        <v>20137</v>
      </c>
      <c r="B226" s="183" t="s">
        <v>221</v>
      </c>
      <c r="C226" s="51"/>
      <c r="D226" s="51">
        <f>SUM(D227:D232)</f>
        <v>0</v>
      </c>
      <c r="E226" s="200"/>
      <c r="F226" s="201">
        <v>169</v>
      </c>
    </row>
    <row r="227" s="186" customFormat="1" customHeight="1" spans="1:6">
      <c r="A227" s="50">
        <v>2013701</v>
      </c>
      <c r="B227" s="50" t="s">
        <v>98</v>
      </c>
      <c r="C227" s="51"/>
      <c r="D227" s="51"/>
      <c r="E227" s="200"/>
      <c r="F227" s="201">
        <v>115</v>
      </c>
    </row>
    <row r="228" s="186" customFormat="1" customHeight="1" spans="1:6">
      <c r="A228" s="50">
        <v>2013702</v>
      </c>
      <c r="B228" s="50" t="s">
        <v>99</v>
      </c>
      <c r="C228" s="51"/>
      <c r="D228" s="51"/>
      <c r="E228" s="200"/>
      <c r="F228" s="201">
        <v>0</v>
      </c>
    </row>
    <row r="229" s="186" customFormat="1" customHeight="1" spans="1:6">
      <c r="A229" s="50">
        <v>2013703</v>
      </c>
      <c r="B229" s="50" t="s">
        <v>100</v>
      </c>
      <c r="C229" s="51"/>
      <c r="D229" s="51"/>
      <c r="E229" s="200"/>
      <c r="F229" s="201">
        <v>114</v>
      </c>
    </row>
    <row r="230" s="186" customFormat="1" customHeight="1" spans="1:6">
      <c r="A230" s="50">
        <v>2013704</v>
      </c>
      <c r="B230" s="50" t="s">
        <v>222</v>
      </c>
      <c r="C230" s="51"/>
      <c r="D230" s="51"/>
      <c r="E230" s="200"/>
      <c r="F230" s="201"/>
    </row>
    <row r="231" s="186" customFormat="1" customHeight="1" spans="1:6">
      <c r="A231" s="50">
        <v>2013750</v>
      </c>
      <c r="B231" s="50" t="s">
        <v>107</v>
      </c>
      <c r="C231" s="51"/>
      <c r="D231" s="51"/>
      <c r="E231" s="200"/>
      <c r="F231" s="201"/>
    </row>
    <row r="232" s="186" customFormat="1" customHeight="1" spans="1:6">
      <c r="A232" s="50">
        <v>2013799</v>
      </c>
      <c r="B232" s="50" t="s">
        <v>223</v>
      </c>
      <c r="C232" s="51"/>
      <c r="D232" s="51"/>
      <c r="E232" s="200"/>
      <c r="F232" s="201">
        <v>1</v>
      </c>
    </row>
    <row r="233" s="186" customFormat="1" customHeight="1" spans="1:6">
      <c r="A233" s="50">
        <v>20138</v>
      </c>
      <c r="B233" s="183" t="s">
        <v>224</v>
      </c>
      <c r="C233" s="51">
        <v>924</v>
      </c>
      <c r="D233" s="51">
        <f>SUM(D234:D247)</f>
        <v>927</v>
      </c>
      <c r="E233" s="200">
        <f>D233/C233</f>
        <v>1.00324675324675</v>
      </c>
      <c r="F233" s="201">
        <v>68</v>
      </c>
    </row>
    <row r="234" s="186" customFormat="1" customHeight="1" spans="1:6">
      <c r="A234" s="50">
        <v>2013801</v>
      </c>
      <c r="B234" s="50" t="s">
        <v>98</v>
      </c>
      <c r="C234" s="51">
        <v>857</v>
      </c>
      <c r="D234" s="51">
        <v>843</v>
      </c>
      <c r="E234" s="200">
        <f>D234/C234</f>
        <v>0.983663943990665</v>
      </c>
      <c r="F234" s="201"/>
    </row>
    <row r="235" s="186" customFormat="1" customHeight="1" spans="1:6">
      <c r="A235" s="50">
        <v>2013802</v>
      </c>
      <c r="B235" s="50" t="s">
        <v>99</v>
      </c>
      <c r="C235" s="51"/>
      <c r="D235" s="51"/>
      <c r="E235" s="200"/>
      <c r="F235" s="201">
        <v>68</v>
      </c>
    </row>
    <row r="236" s="186" customFormat="1" customHeight="1" spans="1:6">
      <c r="A236" s="50">
        <v>2013803</v>
      </c>
      <c r="B236" s="50" t="s">
        <v>100</v>
      </c>
      <c r="C236" s="51"/>
      <c r="D236" s="51"/>
      <c r="E236" s="200"/>
      <c r="F236" s="201"/>
    </row>
    <row r="237" s="186" customFormat="1" customHeight="1" spans="1:6">
      <c r="A237" s="50">
        <v>2013804</v>
      </c>
      <c r="B237" s="50" t="s">
        <v>225</v>
      </c>
      <c r="C237" s="51">
        <v>17</v>
      </c>
      <c r="D237" s="51">
        <v>16</v>
      </c>
      <c r="E237" s="200">
        <f>D237/C237</f>
        <v>0.941176470588235</v>
      </c>
      <c r="F237" s="201"/>
    </row>
    <row r="238" s="186" customFormat="1" customHeight="1" spans="1:6">
      <c r="A238" s="50">
        <v>2013805</v>
      </c>
      <c r="B238" s="50" t="s">
        <v>226</v>
      </c>
      <c r="C238" s="51"/>
      <c r="D238" s="51"/>
      <c r="E238" s="200"/>
      <c r="F238" s="201"/>
    </row>
    <row r="239" s="186" customFormat="1" customHeight="1" spans="1:6">
      <c r="A239" s="50">
        <v>2013808</v>
      </c>
      <c r="B239" s="50" t="s">
        <v>139</v>
      </c>
      <c r="C239" s="51"/>
      <c r="D239" s="51"/>
      <c r="E239" s="200"/>
      <c r="F239" s="201">
        <v>151</v>
      </c>
    </row>
    <row r="240" s="186" customFormat="1" customHeight="1" spans="1:6">
      <c r="A240" s="50">
        <v>2013810</v>
      </c>
      <c r="B240" s="50" t="s">
        <v>227</v>
      </c>
      <c r="C240" s="51"/>
      <c r="D240" s="51"/>
      <c r="E240" s="200"/>
      <c r="F240" s="201"/>
    </row>
    <row r="241" s="186" customFormat="1" customHeight="1" spans="1:6">
      <c r="A241" s="50">
        <v>2013812</v>
      </c>
      <c r="B241" s="50" t="s">
        <v>228</v>
      </c>
      <c r="C241" s="51">
        <v>4</v>
      </c>
      <c r="D241" s="51"/>
      <c r="E241" s="200"/>
      <c r="F241" s="201">
        <v>51</v>
      </c>
    </row>
    <row r="242" s="186" customFormat="1" customHeight="1" spans="1:6">
      <c r="A242" s="50">
        <v>2013813</v>
      </c>
      <c r="B242" s="50" t="s">
        <v>229</v>
      </c>
      <c r="C242" s="51"/>
      <c r="D242" s="51"/>
      <c r="E242" s="200"/>
      <c r="F242" s="201"/>
    </row>
    <row r="243" s="186" customFormat="1" customHeight="1" spans="1:6">
      <c r="A243" s="50">
        <v>2013814</v>
      </c>
      <c r="B243" s="50" t="s">
        <v>230</v>
      </c>
      <c r="C243" s="51"/>
      <c r="D243" s="51"/>
      <c r="E243" s="200"/>
      <c r="F243" s="201"/>
    </row>
    <row r="244" s="186" customFormat="1" customHeight="1" spans="1:6">
      <c r="A244" s="50">
        <v>2013815</v>
      </c>
      <c r="B244" s="50" t="s">
        <v>231</v>
      </c>
      <c r="C244" s="51"/>
      <c r="D244" s="51">
        <v>5</v>
      </c>
      <c r="E244" s="200"/>
      <c r="F244" s="201">
        <v>100</v>
      </c>
    </row>
    <row r="245" s="186" customFormat="1" customHeight="1" spans="1:6">
      <c r="A245" s="50">
        <v>2013816</v>
      </c>
      <c r="B245" s="50" t="s">
        <v>232</v>
      </c>
      <c r="C245" s="51">
        <v>26</v>
      </c>
      <c r="D245" s="51">
        <v>29</v>
      </c>
      <c r="E245" s="200"/>
      <c r="F245" s="201"/>
    </row>
    <row r="246" s="186" customFormat="1" customHeight="1" spans="1:6">
      <c r="A246" s="50">
        <v>2013850</v>
      </c>
      <c r="B246" s="50" t="s">
        <v>107</v>
      </c>
      <c r="C246" s="51"/>
      <c r="D246" s="51"/>
      <c r="E246" s="200"/>
      <c r="F246" s="201"/>
    </row>
    <row r="247" s="186" customFormat="1" customHeight="1" spans="1:6">
      <c r="A247" s="50">
        <v>2013899</v>
      </c>
      <c r="B247" s="50" t="s">
        <v>233</v>
      </c>
      <c r="C247" s="51">
        <v>20</v>
      </c>
      <c r="D247" s="51">
        <v>34</v>
      </c>
      <c r="E247" s="200">
        <f>D247/C247</f>
        <v>1.7</v>
      </c>
      <c r="F247" s="201"/>
    </row>
    <row r="248" s="186" customFormat="1" customHeight="1" spans="1:6">
      <c r="A248" s="50">
        <v>20199</v>
      </c>
      <c r="B248" s="183" t="s">
        <v>234</v>
      </c>
      <c r="C248" s="51">
        <v>62</v>
      </c>
      <c r="D248" s="51">
        <f>SUM(D249:D250)</f>
        <v>498</v>
      </c>
      <c r="E248" s="200">
        <f>D248/C248</f>
        <v>8.03225806451613</v>
      </c>
      <c r="F248" s="201"/>
    </row>
    <row r="249" s="186" customFormat="1" customHeight="1" spans="1:6">
      <c r="A249" s="50">
        <v>2019901</v>
      </c>
      <c r="B249" s="50" t="s">
        <v>235</v>
      </c>
      <c r="C249" s="51"/>
      <c r="D249" s="51"/>
      <c r="E249" s="200"/>
      <c r="F249" s="201"/>
    </row>
    <row r="250" s="186" customFormat="1" customHeight="1" spans="1:6">
      <c r="A250" s="50">
        <v>2019999</v>
      </c>
      <c r="B250" s="50" t="s">
        <v>236</v>
      </c>
      <c r="C250" s="51">
        <v>62</v>
      </c>
      <c r="D250" s="51">
        <v>498</v>
      </c>
      <c r="E250" s="200">
        <f>D250/C250</f>
        <v>8.03225806451613</v>
      </c>
      <c r="F250" s="201"/>
    </row>
    <row r="251" s="186" customFormat="1" customHeight="1" spans="1:6">
      <c r="A251" s="50">
        <v>202</v>
      </c>
      <c r="B251" s="183" t="s">
        <v>237</v>
      </c>
      <c r="C251" s="51"/>
      <c r="D251" s="51"/>
      <c r="E251" s="200"/>
      <c r="F251" s="201">
        <v>2</v>
      </c>
    </row>
    <row r="252" s="186" customFormat="1" customHeight="1" spans="1:6">
      <c r="A252" s="50">
        <v>20201</v>
      </c>
      <c r="B252" s="183" t="s">
        <v>238</v>
      </c>
      <c r="C252" s="51"/>
      <c r="D252" s="51"/>
      <c r="E252" s="200"/>
      <c r="F252" s="201">
        <v>2</v>
      </c>
    </row>
    <row r="253" s="186" customFormat="1" customHeight="1" spans="1:6">
      <c r="A253" s="50">
        <v>2020101</v>
      </c>
      <c r="B253" s="50" t="s">
        <v>98</v>
      </c>
      <c r="C253" s="51"/>
      <c r="D253" s="51"/>
      <c r="E253" s="200"/>
      <c r="F253" s="201"/>
    </row>
    <row r="254" s="186" customFormat="1" customHeight="1" spans="1:6">
      <c r="A254" s="50">
        <v>2020102</v>
      </c>
      <c r="B254" s="50" t="s">
        <v>99</v>
      </c>
      <c r="C254" s="51"/>
      <c r="D254" s="51"/>
      <c r="E254" s="200"/>
      <c r="F254" s="201"/>
    </row>
    <row r="255" s="186" customFormat="1" customHeight="1" spans="1:6">
      <c r="A255" s="50">
        <v>2020103</v>
      </c>
      <c r="B255" s="50" t="s">
        <v>100</v>
      </c>
      <c r="C255" s="51"/>
      <c r="D255" s="51"/>
      <c r="E255" s="200"/>
      <c r="F255" s="201"/>
    </row>
    <row r="256" s="186" customFormat="1" customHeight="1" spans="1:6">
      <c r="A256" s="50">
        <v>2020104</v>
      </c>
      <c r="B256" s="50" t="s">
        <v>205</v>
      </c>
      <c r="C256" s="51"/>
      <c r="D256" s="51"/>
      <c r="E256" s="200"/>
      <c r="F256" s="201"/>
    </row>
    <row r="257" s="186" customFormat="1" customHeight="1" spans="1:6">
      <c r="A257" s="50">
        <v>2020150</v>
      </c>
      <c r="B257" s="50" t="s">
        <v>107</v>
      </c>
      <c r="C257" s="51"/>
      <c r="D257" s="51"/>
      <c r="E257" s="200"/>
      <c r="F257" s="201">
        <v>70</v>
      </c>
    </row>
    <row r="258" s="186" customFormat="1" customHeight="1" spans="1:6">
      <c r="A258" s="50">
        <v>2020199</v>
      </c>
      <c r="B258" s="50" t="s">
        <v>239</v>
      </c>
      <c r="C258" s="51"/>
      <c r="D258" s="51"/>
      <c r="E258" s="200"/>
      <c r="F258" s="201"/>
    </row>
    <row r="259" s="186" customFormat="1" customHeight="1" spans="1:6">
      <c r="A259" s="50">
        <v>20202</v>
      </c>
      <c r="B259" s="183" t="s">
        <v>240</v>
      </c>
      <c r="C259" s="51"/>
      <c r="D259" s="51"/>
      <c r="E259" s="200"/>
      <c r="F259" s="201">
        <v>70</v>
      </c>
    </row>
    <row r="260" customHeight="1" spans="1:6">
      <c r="A260" s="50">
        <v>2020201</v>
      </c>
      <c r="B260" s="50" t="s">
        <v>241</v>
      </c>
      <c r="C260" s="51"/>
      <c r="D260" s="51"/>
      <c r="E260" s="200"/>
      <c r="F260" s="203"/>
    </row>
    <row r="261" customHeight="1" spans="1:6">
      <c r="A261" s="50">
        <v>2020202</v>
      </c>
      <c r="B261" s="50" t="s">
        <v>242</v>
      </c>
      <c r="C261" s="51"/>
      <c r="D261" s="51"/>
      <c r="E261" s="200"/>
      <c r="F261" s="203"/>
    </row>
    <row r="262" customHeight="1" spans="1:6">
      <c r="A262" s="50">
        <v>20203</v>
      </c>
      <c r="B262" s="183" t="s">
        <v>243</v>
      </c>
      <c r="C262" s="51"/>
      <c r="D262" s="51"/>
      <c r="E262" s="200"/>
      <c r="F262" s="201">
        <v>4817</v>
      </c>
    </row>
    <row r="263" s="187" customFormat="1" customHeight="1" spans="1:6">
      <c r="A263" s="50">
        <v>2020304</v>
      </c>
      <c r="B263" s="50" t="s">
        <v>244</v>
      </c>
      <c r="C263" s="51"/>
      <c r="D263" s="51"/>
      <c r="E263" s="200"/>
      <c r="F263" s="201">
        <v>460</v>
      </c>
    </row>
    <row r="264" s="187" customFormat="1" customHeight="1" spans="1:6">
      <c r="A264" s="50">
        <v>2020306</v>
      </c>
      <c r="B264" s="50" t="s">
        <v>245</v>
      </c>
      <c r="C264" s="51"/>
      <c r="D264" s="51"/>
      <c r="E264" s="200"/>
      <c r="F264" s="201">
        <v>10</v>
      </c>
    </row>
    <row r="265" s="187" customFormat="1" customHeight="1" spans="1:6">
      <c r="A265" s="50">
        <v>20204</v>
      </c>
      <c r="B265" s="183" t="s">
        <v>246</v>
      </c>
      <c r="C265" s="51"/>
      <c r="D265" s="51"/>
      <c r="E265" s="200"/>
      <c r="F265" s="201"/>
    </row>
    <row r="266" s="187" customFormat="1" customHeight="1" spans="1:6">
      <c r="A266" s="50">
        <v>2020401</v>
      </c>
      <c r="B266" s="50" t="s">
        <v>247</v>
      </c>
      <c r="C266" s="51"/>
      <c r="D266" s="51"/>
      <c r="E266" s="200"/>
      <c r="F266" s="201">
        <v>450</v>
      </c>
    </row>
    <row r="267" s="187" customFormat="1" customHeight="1" spans="1:6">
      <c r="A267" s="50">
        <v>2020402</v>
      </c>
      <c r="B267" s="50" t="s">
        <v>248</v>
      </c>
      <c r="C267" s="51"/>
      <c r="D267" s="51"/>
      <c r="E267" s="200"/>
      <c r="F267" s="201"/>
    </row>
    <row r="268" s="187" customFormat="1" customHeight="1" spans="1:6">
      <c r="A268" s="50">
        <v>2020403</v>
      </c>
      <c r="B268" s="50" t="s">
        <v>249</v>
      </c>
      <c r="C268" s="51"/>
      <c r="D268" s="51"/>
      <c r="E268" s="200"/>
      <c r="F268" s="201"/>
    </row>
    <row r="269" s="187" customFormat="1" customHeight="1" spans="1:6">
      <c r="A269" s="50">
        <v>2020404</v>
      </c>
      <c r="B269" s="50" t="s">
        <v>250</v>
      </c>
      <c r="C269" s="51"/>
      <c r="D269" s="51"/>
      <c r="E269" s="200"/>
      <c r="F269" s="201"/>
    </row>
    <row r="270" s="187" customFormat="1" customHeight="1" spans="1:6">
      <c r="A270" s="50">
        <v>2020499</v>
      </c>
      <c r="B270" s="50" t="s">
        <v>251</v>
      </c>
      <c r="C270" s="51"/>
      <c r="D270" s="51"/>
      <c r="E270" s="200"/>
      <c r="F270" s="201"/>
    </row>
    <row r="271" s="187" customFormat="1" customHeight="1" spans="1:6">
      <c r="A271" s="50">
        <v>20205</v>
      </c>
      <c r="B271" s="183" t="s">
        <v>252</v>
      </c>
      <c r="C271" s="51"/>
      <c r="D271" s="51"/>
      <c r="E271" s="200"/>
      <c r="F271" s="201"/>
    </row>
    <row r="272" s="187" customFormat="1" customHeight="1" spans="1:6">
      <c r="A272" s="50">
        <v>2020503</v>
      </c>
      <c r="B272" s="50" t="s">
        <v>253</v>
      </c>
      <c r="C272" s="51"/>
      <c r="D272" s="51"/>
      <c r="E272" s="200"/>
      <c r="F272" s="201"/>
    </row>
    <row r="273" s="187" customFormat="1" customHeight="1" spans="1:6">
      <c r="A273" s="50">
        <v>2020504</v>
      </c>
      <c r="B273" s="50" t="s">
        <v>254</v>
      </c>
      <c r="C273" s="51"/>
      <c r="D273" s="51"/>
      <c r="E273" s="200"/>
      <c r="F273" s="201">
        <v>3558</v>
      </c>
    </row>
    <row r="274" s="187" customFormat="1" customHeight="1" spans="1:6">
      <c r="A274" s="50">
        <v>2020505</v>
      </c>
      <c r="B274" s="50" t="s">
        <v>255</v>
      </c>
      <c r="C274" s="51"/>
      <c r="D274" s="51"/>
      <c r="E274" s="200"/>
      <c r="F274" s="201">
        <v>1907</v>
      </c>
    </row>
    <row r="275" s="187" customFormat="1" customHeight="1" spans="1:6">
      <c r="A275" s="50">
        <v>2020599</v>
      </c>
      <c r="B275" s="50" t="s">
        <v>256</v>
      </c>
      <c r="C275" s="51"/>
      <c r="D275" s="51"/>
      <c r="E275" s="200"/>
      <c r="F275" s="201">
        <v>251</v>
      </c>
    </row>
    <row r="276" s="187" customFormat="1" customHeight="1" spans="1:6">
      <c r="A276" s="50">
        <v>20206</v>
      </c>
      <c r="B276" s="183" t="s">
        <v>257</v>
      </c>
      <c r="C276" s="51"/>
      <c r="D276" s="51"/>
      <c r="E276" s="200"/>
      <c r="F276" s="201"/>
    </row>
    <row r="277" s="187" customFormat="1" customHeight="1" spans="1:6">
      <c r="A277" s="50">
        <v>2020601</v>
      </c>
      <c r="B277" s="50" t="s">
        <v>258</v>
      </c>
      <c r="C277" s="51"/>
      <c r="D277" s="51"/>
      <c r="E277" s="200"/>
      <c r="F277" s="201"/>
    </row>
    <row r="278" s="187" customFormat="1" customHeight="1" spans="1:6">
      <c r="A278" s="50">
        <v>20207</v>
      </c>
      <c r="B278" s="183" t="s">
        <v>259</v>
      </c>
      <c r="C278" s="51"/>
      <c r="D278" s="51"/>
      <c r="E278" s="200"/>
      <c r="F278" s="201"/>
    </row>
    <row r="279" s="187" customFormat="1" customHeight="1" spans="1:6">
      <c r="A279" s="50">
        <v>2020701</v>
      </c>
      <c r="B279" s="50" t="s">
        <v>260</v>
      </c>
      <c r="C279" s="51"/>
      <c r="D279" s="51"/>
      <c r="E279" s="200"/>
      <c r="F279" s="201"/>
    </row>
    <row r="280" s="187" customFormat="1" customHeight="1" spans="1:6">
      <c r="A280" s="50">
        <v>2020702</v>
      </c>
      <c r="B280" s="50" t="s">
        <v>261</v>
      </c>
      <c r="C280" s="51"/>
      <c r="D280" s="51"/>
      <c r="E280" s="200"/>
      <c r="F280" s="201"/>
    </row>
    <row r="281" s="187" customFormat="1" customHeight="1" spans="1:6">
      <c r="A281" s="50">
        <v>2020703</v>
      </c>
      <c r="B281" s="50" t="s">
        <v>262</v>
      </c>
      <c r="C281" s="51"/>
      <c r="D281" s="51"/>
      <c r="E281" s="200"/>
      <c r="F281" s="201"/>
    </row>
    <row r="282" s="187" customFormat="1" customHeight="1" spans="1:6">
      <c r="A282" s="50">
        <v>2020799</v>
      </c>
      <c r="B282" s="50" t="s">
        <v>263</v>
      </c>
      <c r="C282" s="51"/>
      <c r="D282" s="51"/>
      <c r="E282" s="200"/>
      <c r="F282" s="201"/>
    </row>
    <row r="283" s="187" customFormat="1" customHeight="1" spans="1:6">
      <c r="A283" s="50">
        <v>20208</v>
      </c>
      <c r="B283" s="183" t="s">
        <v>264</v>
      </c>
      <c r="C283" s="51"/>
      <c r="D283" s="51"/>
      <c r="E283" s="200"/>
      <c r="F283" s="201"/>
    </row>
    <row r="284" s="187" customFormat="1" customHeight="1" spans="1:6">
      <c r="A284" s="50">
        <v>2020801</v>
      </c>
      <c r="B284" s="50" t="s">
        <v>98</v>
      </c>
      <c r="C284" s="51"/>
      <c r="D284" s="51"/>
      <c r="E284" s="200"/>
      <c r="F284" s="201">
        <v>25</v>
      </c>
    </row>
    <row r="285" s="187" customFormat="1" customHeight="1" spans="1:6">
      <c r="A285" s="50">
        <v>2020802</v>
      </c>
      <c r="B285" s="50" t="s">
        <v>99</v>
      </c>
      <c r="C285" s="51"/>
      <c r="D285" s="51"/>
      <c r="E285" s="200"/>
      <c r="F285" s="201">
        <v>211</v>
      </c>
    </row>
    <row r="286" s="187" customFormat="1" customHeight="1" spans="1:6">
      <c r="A286" s="50">
        <v>2020803</v>
      </c>
      <c r="B286" s="50" t="s">
        <v>100</v>
      </c>
      <c r="C286" s="51"/>
      <c r="D286" s="51"/>
      <c r="E286" s="200"/>
      <c r="F286" s="201"/>
    </row>
    <row r="287" s="187" customFormat="1" customHeight="1" spans="1:6">
      <c r="A287" s="50">
        <v>2020850</v>
      </c>
      <c r="B287" s="50" t="s">
        <v>107</v>
      </c>
      <c r="C287" s="51"/>
      <c r="D287" s="51"/>
      <c r="E287" s="200"/>
      <c r="F287" s="201"/>
    </row>
    <row r="288" s="187" customFormat="1" customHeight="1" spans="1:6">
      <c r="A288" s="50">
        <v>2020899</v>
      </c>
      <c r="B288" s="50" t="s">
        <v>265</v>
      </c>
      <c r="C288" s="51"/>
      <c r="D288" s="51"/>
      <c r="E288" s="200"/>
      <c r="F288" s="201">
        <v>4</v>
      </c>
    </row>
    <row r="289" s="187" customFormat="1" customHeight="1" spans="1:6">
      <c r="A289" s="50">
        <v>20299</v>
      </c>
      <c r="B289" s="183" t="s">
        <v>266</v>
      </c>
      <c r="C289" s="51"/>
      <c r="D289" s="51"/>
      <c r="E289" s="200"/>
      <c r="F289" s="201"/>
    </row>
    <row r="290" s="187" customFormat="1" customHeight="1" spans="1:6">
      <c r="A290" s="50">
        <v>2029901</v>
      </c>
      <c r="B290" s="50" t="s">
        <v>267</v>
      </c>
      <c r="C290" s="51"/>
      <c r="D290" s="51"/>
      <c r="E290" s="200"/>
      <c r="F290" s="201">
        <v>20</v>
      </c>
    </row>
    <row r="291" s="187" customFormat="1" customHeight="1" spans="1:6">
      <c r="A291" s="50">
        <v>203</v>
      </c>
      <c r="B291" s="183" t="s">
        <v>268</v>
      </c>
      <c r="C291" s="51">
        <v>26</v>
      </c>
      <c r="D291" s="51">
        <v>31</v>
      </c>
      <c r="E291" s="200">
        <f>D291/C291</f>
        <v>1.19230769230769</v>
      </c>
      <c r="F291" s="201"/>
    </row>
    <row r="292" s="187" customFormat="1" customHeight="1" spans="1:6">
      <c r="A292" s="50">
        <v>20301</v>
      </c>
      <c r="B292" s="183" t="s">
        <v>269</v>
      </c>
      <c r="C292" s="51"/>
      <c r="D292" s="51"/>
      <c r="E292" s="200"/>
      <c r="F292" s="201"/>
    </row>
    <row r="293" s="187" customFormat="1" customHeight="1" spans="1:6">
      <c r="A293" s="50">
        <v>2030101</v>
      </c>
      <c r="B293" s="50" t="s">
        <v>270</v>
      </c>
      <c r="C293" s="51"/>
      <c r="D293" s="51"/>
      <c r="E293" s="200"/>
      <c r="F293" s="201"/>
    </row>
    <row r="294" s="187" customFormat="1" customHeight="1" spans="1:6">
      <c r="A294" s="50">
        <v>20304</v>
      </c>
      <c r="B294" s="183" t="s">
        <v>271</v>
      </c>
      <c r="C294" s="51"/>
      <c r="D294" s="51"/>
      <c r="E294" s="200"/>
      <c r="F294" s="201">
        <v>1140</v>
      </c>
    </row>
    <row r="295" s="187" customFormat="1" customHeight="1" spans="1:6">
      <c r="A295" s="50">
        <v>2030401</v>
      </c>
      <c r="B295" s="50" t="s">
        <v>272</v>
      </c>
      <c r="C295" s="51"/>
      <c r="D295" s="51"/>
      <c r="E295" s="200"/>
      <c r="F295" s="201"/>
    </row>
    <row r="296" s="187" customFormat="1" customHeight="1" spans="1:6">
      <c r="A296" s="50">
        <v>20305</v>
      </c>
      <c r="B296" s="183" t="s">
        <v>273</v>
      </c>
      <c r="C296" s="51"/>
      <c r="D296" s="51"/>
      <c r="E296" s="200"/>
      <c r="F296" s="201"/>
    </row>
    <row r="297" s="187" customFormat="1" customHeight="1" spans="1:6">
      <c r="A297" s="50">
        <v>2030501</v>
      </c>
      <c r="B297" s="50" t="s">
        <v>274</v>
      </c>
      <c r="C297" s="51"/>
      <c r="D297" s="51"/>
      <c r="E297" s="200"/>
      <c r="F297" s="201"/>
    </row>
    <row r="298" s="187" customFormat="1" customHeight="1" spans="1:6">
      <c r="A298" s="50">
        <v>20306</v>
      </c>
      <c r="B298" s="183" t="s">
        <v>275</v>
      </c>
      <c r="C298" s="51">
        <v>26</v>
      </c>
      <c r="D298" s="51">
        <v>31</v>
      </c>
      <c r="E298" s="200">
        <f>D298/C298</f>
        <v>1.19230769230769</v>
      </c>
      <c r="F298" s="201"/>
    </row>
    <row r="299" s="187" customFormat="1" customHeight="1" spans="1:6">
      <c r="A299" s="50">
        <v>2030601</v>
      </c>
      <c r="B299" s="50" t="s">
        <v>276</v>
      </c>
      <c r="C299" s="51"/>
      <c r="D299" s="51"/>
      <c r="E299" s="200"/>
      <c r="F299" s="201"/>
    </row>
    <row r="300" s="187" customFormat="1" customHeight="1" spans="1:6">
      <c r="A300" s="50">
        <v>2030602</v>
      </c>
      <c r="B300" s="50" t="s">
        <v>277</v>
      </c>
      <c r="C300" s="51"/>
      <c r="D300" s="51"/>
      <c r="E300" s="200"/>
      <c r="F300" s="201"/>
    </row>
    <row r="301" s="187" customFormat="1" customHeight="1" spans="1:6">
      <c r="A301" s="50">
        <v>2030603</v>
      </c>
      <c r="B301" s="50" t="s">
        <v>278</v>
      </c>
      <c r="C301" s="51"/>
      <c r="D301" s="51"/>
      <c r="E301" s="200"/>
      <c r="F301" s="201"/>
    </row>
    <row r="302" s="187" customFormat="1" customHeight="1" spans="1:6">
      <c r="A302" s="50">
        <v>2030604</v>
      </c>
      <c r="B302" s="50" t="s">
        <v>279</v>
      </c>
      <c r="C302" s="51"/>
      <c r="D302" s="51"/>
      <c r="E302" s="200"/>
      <c r="F302" s="201">
        <v>90</v>
      </c>
    </row>
    <row r="303" s="187" customFormat="1" customHeight="1" spans="1:6">
      <c r="A303" s="50">
        <v>2030605</v>
      </c>
      <c r="B303" s="50" t="s">
        <v>280</v>
      </c>
      <c r="C303" s="51"/>
      <c r="D303" s="51"/>
      <c r="E303" s="200"/>
      <c r="F303" s="201">
        <v>90</v>
      </c>
    </row>
    <row r="304" s="187" customFormat="1" customHeight="1" spans="1:6">
      <c r="A304" s="50">
        <v>2030606</v>
      </c>
      <c r="B304" s="50" t="s">
        <v>281</v>
      </c>
      <c r="C304" s="51"/>
      <c r="D304" s="51"/>
      <c r="E304" s="200"/>
      <c r="F304" s="201"/>
    </row>
    <row r="305" s="187" customFormat="1" customHeight="1" spans="1:6">
      <c r="A305" s="50">
        <v>2030607</v>
      </c>
      <c r="B305" s="50" t="s">
        <v>282</v>
      </c>
      <c r="C305" s="51">
        <v>26</v>
      </c>
      <c r="D305" s="51">
        <v>31</v>
      </c>
      <c r="E305" s="200">
        <f>D305/C305</f>
        <v>1.19230769230769</v>
      </c>
      <c r="F305" s="201"/>
    </row>
    <row r="306" s="187" customFormat="1" customHeight="1" spans="1:6">
      <c r="A306" s="50">
        <v>2030608</v>
      </c>
      <c r="B306" s="50" t="s">
        <v>283</v>
      </c>
      <c r="C306" s="51"/>
      <c r="D306" s="51"/>
      <c r="E306" s="200"/>
      <c r="F306" s="201"/>
    </row>
    <row r="307" s="187" customFormat="1" customHeight="1" spans="1:6">
      <c r="A307" s="50">
        <v>2030699</v>
      </c>
      <c r="B307" s="50" t="s">
        <v>284</v>
      </c>
      <c r="C307" s="51"/>
      <c r="D307" s="51"/>
      <c r="E307" s="200"/>
      <c r="F307" s="201"/>
    </row>
    <row r="308" s="187" customFormat="1" customHeight="1" spans="1:6">
      <c r="A308" s="50">
        <v>20399</v>
      </c>
      <c r="B308" s="183" t="s">
        <v>285</v>
      </c>
      <c r="C308" s="51"/>
      <c r="D308" s="51"/>
      <c r="E308" s="200"/>
      <c r="F308" s="201"/>
    </row>
    <row r="309" s="187" customFormat="1" customHeight="1" spans="1:6">
      <c r="A309" s="50">
        <v>2039901</v>
      </c>
      <c r="B309" s="50" t="s">
        <v>286</v>
      </c>
      <c r="C309" s="51"/>
      <c r="D309" s="51"/>
      <c r="E309" s="200"/>
      <c r="F309" s="201"/>
    </row>
    <row r="310" s="187" customFormat="1" customHeight="1" spans="1:6">
      <c r="A310" s="50">
        <v>204</v>
      </c>
      <c r="B310" s="183" t="s">
        <v>287</v>
      </c>
      <c r="C310" s="51">
        <v>4522</v>
      </c>
      <c r="D310" s="51">
        <v>5954</v>
      </c>
      <c r="E310" s="200">
        <f>D310/C310</f>
        <v>1.31667403803627</v>
      </c>
      <c r="F310" s="201"/>
    </row>
    <row r="311" s="187" customFormat="1" customHeight="1" spans="1:6">
      <c r="A311" s="50">
        <v>20401</v>
      </c>
      <c r="B311" s="183" t="s">
        <v>288</v>
      </c>
      <c r="C311" s="51">
        <v>10</v>
      </c>
      <c r="D311" s="51">
        <v>10</v>
      </c>
      <c r="E311" s="200">
        <f>D311/C311</f>
        <v>1</v>
      </c>
      <c r="F311" s="201"/>
    </row>
    <row r="312" s="187" customFormat="1" customHeight="1" spans="1:6">
      <c r="A312" s="50">
        <v>2040101</v>
      </c>
      <c r="B312" s="50" t="s">
        <v>289</v>
      </c>
      <c r="C312" s="51">
        <v>10</v>
      </c>
      <c r="D312" s="51">
        <v>10</v>
      </c>
      <c r="E312" s="200">
        <f>D312/C312</f>
        <v>1</v>
      </c>
      <c r="F312" s="201"/>
    </row>
    <row r="313" s="187" customFormat="1" customHeight="1" spans="1:6">
      <c r="A313" s="50">
        <v>2040199</v>
      </c>
      <c r="B313" s="50" t="s">
        <v>290</v>
      </c>
      <c r="C313" s="51"/>
      <c r="D313" s="51"/>
      <c r="E313" s="200"/>
      <c r="F313" s="201"/>
    </row>
    <row r="314" s="187" customFormat="1" customHeight="1" spans="1:6">
      <c r="A314" s="50">
        <v>20402</v>
      </c>
      <c r="B314" s="183" t="s">
        <v>291</v>
      </c>
      <c r="C314" s="51">
        <v>3735</v>
      </c>
      <c r="D314" s="51">
        <v>5101</v>
      </c>
      <c r="E314" s="200">
        <f>D314/C314</f>
        <v>1.36572958500669</v>
      </c>
      <c r="F314" s="201">
        <v>150</v>
      </c>
    </row>
    <row r="315" s="187" customFormat="1" customHeight="1" spans="1:6">
      <c r="A315" s="50">
        <v>2040201</v>
      </c>
      <c r="B315" s="50" t="s">
        <v>98</v>
      </c>
      <c r="C315" s="51">
        <v>2795</v>
      </c>
      <c r="D315" s="51">
        <v>4125</v>
      </c>
      <c r="E315" s="200">
        <f>D315/C315</f>
        <v>1.47584973166369</v>
      </c>
      <c r="F315" s="201">
        <v>150</v>
      </c>
    </row>
    <row r="316" s="187" customFormat="1" customHeight="1" spans="1:6">
      <c r="A316" s="50">
        <v>2040202</v>
      </c>
      <c r="B316" s="50" t="s">
        <v>99</v>
      </c>
      <c r="C316" s="51">
        <v>263</v>
      </c>
      <c r="D316" s="51">
        <v>40</v>
      </c>
      <c r="E316" s="200">
        <f>D316/C316</f>
        <v>0.152091254752852</v>
      </c>
      <c r="F316" s="201"/>
    </row>
    <row r="317" s="187" customFormat="1" customHeight="1" spans="1:6">
      <c r="A317" s="50">
        <v>2040203</v>
      </c>
      <c r="B317" s="50" t="s">
        <v>100</v>
      </c>
      <c r="C317" s="51"/>
      <c r="D317" s="51"/>
      <c r="E317" s="200"/>
      <c r="F317" s="201"/>
    </row>
    <row r="318" s="187" customFormat="1" customHeight="1" spans="1:6">
      <c r="A318" s="50">
        <v>2040219</v>
      </c>
      <c r="B318" s="50" t="s">
        <v>139</v>
      </c>
      <c r="C318" s="51">
        <v>162</v>
      </c>
      <c r="D318" s="51">
        <v>381</v>
      </c>
      <c r="E318" s="200"/>
      <c r="F318" s="201"/>
    </row>
    <row r="319" s="187" customFormat="1" customHeight="1" spans="1:6">
      <c r="A319" s="50">
        <v>2040220</v>
      </c>
      <c r="B319" s="50" t="s">
        <v>292</v>
      </c>
      <c r="C319" s="51"/>
      <c r="D319" s="51">
        <v>231</v>
      </c>
      <c r="E319" s="200"/>
      <c r="F319" s="201"/>
    </row>
    <row r="320" s="187" customFormat="1" customHeight="1" spans="1:6">
      <c r="A320" s="50">
        <v>2040221</v>
      </c>
      <c r="B320" s="50" t="s">
        <v>293</v>
      </c>
      <c r="C320" s="51"/>
      <c r="D320" s="51">
        <v>1</v>
      </c>
      <c r="E320" s="200"/>
      <c r="F320" s="201"/>
    </row>
    <row r="321" s="187" customFormat="1" customHeight="1" spans="1:6">
      <c r="A321" s="50">
        <v>2040222</v>
      </c>
      <c r="B321" s="50" t="s">
        <v>294</v>
      </c>
      <c r="C321" s="51"/>
      <c r="D321" s="51"/>
      <c r="E321" s="200"/>
      <c r="F321" s="201"/>
    </row>
    <row r="322" s="187" customFormat="1" customHeight="1" spans="1:6">
      <c r="A322" s="50">
        <v>2040223</v>
      </c>
      <c r="B322" s="50" t="s">
        <v>295</v>
      </c>
      <c r="C322" s="51"/>
      <c r="D322" s="51"/>
      <c r="E322" s="200"/>
      <c r="F322" s="201"/>
    </row>
    <row r="323" s="187" customFormat="1" customHeight="1" spans="1:6">
      <c r="A323" s="50">
        <v>2040250</v>
      </c>
      <c r="B323" s="50" t="s">
        <v>107</v>
      </c>
      <c r="C323" s="51"/>
      <c r="D323" s="51"/>
      <c r="E323" s="200"/>
      <c r="F323" s="201">
        <v>446</v>
      </c>
    </row>
    <row r="324" s="187" customFormat="1" customHeight="1" spans="1:6">
      <c r="A324" s="50">
        <v>2040299</v>
      </c>
      <c r="B324" s="50" t="s">
        <v>296</v>
      </c>
      <c r="C324" s="51">
        <v>515</v>
      </c>
      <c r="D324" s="51">
        <v>323</v>
      </c>
      <c r="E324" s="200">
        <f>D324/C324</f>
        <v>0.627184466019417</v>
      </c>
      <c r="F324" s="201">
        <v>273</v>
      </c>
    </row>
    <row r="325" s="187" customFormat="1" customHeight="1" spans="1:6">
      <c r="A325" s="50">
        <v>20403</v>
      </c>
      <c r="B325" s="183" t="s">
        <v>297</v>
      </c>
      <c r="C325" s="51"/>
      <c r="D325" s="51"/>
      <c r="E325" s="200"/>
      <c r="F325" s="201">
        <v>38</v>
      </c>
    </row>
    <row r="326" s="187" customFormat="1" customHeight="1" spans="1:6">
      <c r="A326" s="50">
        <v>2040301</v>
      </c>
      <c r="B326" s="50" t="s">
        <v>98</v>
      </c>
      <c r="C326" s="51"/>
      <c r="D326" s="51"/>
      <c r="E326" s="200"/>
      <c r="F326" s="201"/>
    </row>
    <row r="327" s="187" customFormat="1" customHeight="1" spans="1:6">
      <c r="A327" s="50">
        <v>2040302</v>
      </c>
      <c r="B327" s="50" t="s">
        <v>99</v>
      </c>
      <c r="C327" s="51"/>
      <c r="D327" s="51"/>
      <c r="E327" s="200"/>
      <c r="F327" s="201">
        <v>9</v>
      </c>
    </row>
    <row r="328" s="187" customFormat="1" customHeight="1" spans="1:6">
      <c r="A328" s="50">
        <v>2040303</v>
      </c>
      <c r="B328" s="50" t="s">
        <v>100</v>
      </c>
      <c r="C328" s="51"/>
      <c r="D328" s="51"/>
      <c r="E328" s="200"/>
      <c r="F328" s="201"/>
    </row>
    <row r="329" s="187" customFormat="1" customHeight="1" spans="1:6">
      <c r="A329" s="50">
        <v>2040304</v>
      </c>
      <c r="B329" s="50" t="s">
        <v>298</v>
      </c>
      <c r="C329" s="51"/>
      <c r="D329" s="51"/>
      <c r="E329" s="200"/>
      <c r="F329" s="201"/>
    </row>
    <row r="330" s="187" customFormat="1" customHeight="1" spans="1:6">
      <c r="A330" s="50">
        <v>2040350</v>
      </c>
      <c r="B330" s="50" t="s">
        <v>107</v>
      </c>
      <c r="C330" s="51"/>
      <c r="D330" s="51"/>
      <c r="E330" s="200"/>
      <c r="F330" s="201">
        <v>23</v>
      </c>
    </row>
    <row r="331" s="187" customFormat="1" customHeight="1" spans="1:6">
      <c r="A331" s="50">
        <v>2040399</v>
      </c>
      <c r="B331" s="50" t="s">
        <v>299</v>
      </c>
      <c r="C331" s="51"/>
      <c r="D331" s="51"/>
      <c r="E331" s="200"/>
      <c r="F331" s="201"/>
    </row>
    <row r="332" s="187" customFormat="1" customHeight="1" spans="1:6">
      <c r="A332" s="50">
        <v>20404</v>
      </c>
      <c r="B332" s="183" t="s">
        <v>300</v>
      </c>
      <c r="C332" s="51">
        <v>57</v>
      </c>
      <c r="D332" s="51">
        <v>41</v>
      </c>
      <c r="E332" s="200">
        <f>D332/C332</f>
        <v>0.719298245614035</v>
      </c>
      <c r="F332" s="201"/>
    </row>
    <row r="333" s="187" customFormat="1" customHeight="1" spans="1:6">
      <c r="A333" s="50">
        <v>2040401</v>
      </c>
      <c r="B333" s="50" t="s">
        <v>98</v>
      </c>
      <c r="C333" s="51">
        <v>57</v>
      </c>
      <c r="D333" s="51">
        <v>41</v>
      </c>
      <c r="E333" s="200">
        <f>D333/C333</f>
        <v>0.719298245614035</v>
      </c>
      <c r="F333" s="201"/>
    </row>
    <row r="334" s="187" customFormat="1" customHeight="1" spans="1:6">
      <c r="A334" s="50">
        <v>2040402</v>
      </c>
      <c r="B334" s="50" t="s">
        <v>99</v>
      </c>
      <c r="C334" s="51"/>
      <c r="D334" s="51"/>
      <c r="E334" s="200"/>
      <c r="F334" s="201"/>
    </row>
    <row r="335" s="187" customFormat="1" customHeight="1" spans="1:6">
      <c r="A335" s="50">
        <v>2040403</v>
      </c>
      <c r="B335" s="50" t="s">
        <v>100</v>
      </c>
      <c r="C335" s="51"/>
      <c r="D335" s="51"/>
      <c r="E335" s="200"/>
      <c r="F335" s="201"/>
    </row>
    <row r="336" s="187" customFormat="1" customHeight="1" spans="1:6">
      <c r="A336" s="50">
        <v>2040409</v>
      </c>
      <c r="B336" s="50" t="s">
        <v>301</v>
      </c>
      <c r="C336" s="51"/>
      <c r="D336" s="51"/>
      <c r="E336" s="200"/>
      <c r="F336" s="201">
        <v>103</v>
      </c>
    </row>
    <row r="337" s="187" customFormat="1" customHeight="1" spans="1:6">
      <c r="A337" s="50">
        <v>2040410</v>
      </c>
      <c r="B337" s="50" t="s">
        <v>302</v>
      </c>
      <c r="C337" s="51"/>
      <c r="D337" s="51"/>
      <c r="E337" s="200"/>
      <c r="F337" s="201"/>
    </row>
    <row r="338" s="187" customFormat="1" customHeight="1" spans="1:6">
      <c r="A338" s="50">
        <v>2040450</v>
      </c>
      <c r="B338" s="50" t="s">
        <v>107</v>
      </c>
      <c r="C338" s="51"/>
      <c r="D338" s="51"/>
      <c r="E338" s="200"/>
      <c r="F338" s="201"/>
    </row>
    <row r="339" s="187" customFormat="1" customHeight="1" spans="1:6">
      <c r="A339" s="50">
        <v>2040499</v>
      </c>
      <c r="B339" s="50" t="s">
        <v>303</v>
      </c>
      <c r="C339" s="51"/>
      <c r="D339" s="51"/>
      <c r="E339" s="200"/>
      <c r="F339" s="201"/>
    </row>
    <row r="340" s="187" customFormat="1" customHeight="1" spans="1:6">
      <c r="A340" s="50">
        <v>20405</v>
      </c>
      <c r="B340" s="183" t="s">
        <v>304</v>
      </c>
      <c r="C340" s="51">
        <v>114</v>
      </c>
      <c r="D340" s="51">
        <v>83</v>
      </c>
      <c r="E340" s="200">
        <f>D340/C340</f>
        <v>0.728070175438597</v>
      </c>
      <c r="F340" s="201"/>
    </row>
    <row r="341" s="187" customFormat="1" customHeight="1" spans="1:6">
      <c r="A341" s="50">
        <v>2040501</v>
      </c>
      <c r="B341" s="50" t="s">
        <v>98</v>
      </c>
      <c r="C341" s="51">
        <v>114</v>
      </c>
      <c r="D341" s="51">
        <v>83</v>
      </c>
      <c r="E341" s="200">
        <f>D341/C341</f>
        <v>0.728070175438597</v>
      </c>
      <c r="F341" s="201"/>
    </row>
    <row r="342" s="187" customFormat="1" customHeight="1" spans="1:6">
      <c r="A342" s="50">
        <v>2040502</v>
      </c>
      <c r="B342" s="50" t="s">
        <v>99</v>
      </c>
      <c r="C342" s="51"/>
      <c r="D342" s="51"/>
      <c r="E342" s="200"/>
      <c r="F342" s="201"/>
    </row>
    <row r="343" s="187" customFormat="1" customHeight="1" spans="1:6">
      <c r="A343" s="50">
        <v>2040503</v>
      </c>
      <c r="B343" s="50" t="s">
        <v>100</v>
      </c>
      <c r="C343" s="51"/>
      <c r="D343" s="51"/>
      <c r="E343" s="200"/>
      <c r="F343" s="201"/>
    </row>
    <row r="344" s="187" customFormat="1" customHeight="1" spans="1:6">
      <c r="A344" s="50">
        <v>2040504</v>
      </c>
      <c r="B344" s="50" t="s">
        <v>305</v>
      </c>
      <c r="C344" s="51"/>
      <c r="D344" s="51"/>
      <c r="E344" s="200"/>
      <c r="F344" s="201"/>
    </row>
    <row r="345" s="187" customFormat="1" customHeight="1" spans="1:6">
      <c r="A345" s="50">
        <v>2040505</v>
      </c>
      <c r="B345" s="50" t="s">
        <v>306</v>
      </c>
      <c r="C345" s="51"/>
      <c r="D345" s="51"/>
      <c r="E345" s="200"/>
      <c r="F345" s="201"/>
    </row>
    <row r="346" s="187" customFormat="1" customHeight="1" spans="1:6">
      <c r="A346" s="50">
        <v>2040506</v>
      </c>
      <c r="B346" s="50" t="s">
        <v>307</v>
      </c>
      <c r="C346" s="51"/>
      <c r="D346" s="51"/>
      <c r="E346" s="200"/>
      <c r="F346" s="201"/>
    </row>
    <row r="347" s="187" customFormat="1" customHeight="1" spans="1:6">
      <c r="A347" s="50">
        <v>2040550</v>
      </c>
      <c r="B347" s="50" t="s">
        <v>107</v>
      </c>
      <c r="C347" s="51"/>
      <c r="D347" s="51"/>
      <c r="E347" s="200"/>
      <c r="F347" s="201"/>
    </row>
    <row r="348" s="187" customFormat="1" customHeight="1" spans="1:6">
      <c r="A348" s="50">
        <v>2040599</v>
      </c>
      <c r="B348" s="50" t="s">
        <v>308</v>
      </c>
      <c r="C348" s="51"/>
      <c r="D348" s="51"/>
      <c r="E348" s="200"/>
      <c r="F348" s="201"/>
    </row>
    <row r="349" s="187" customFormat="1" customHeight="1" spans="1:6">
      <c r="A349" s="50">
        <v>20406</v>
      </c>
      <c r="B349" s="183" t="s">
        <v>309</v>
      </c>
      <c r="C349" s="51">
        <v>482</v>
      </c>
      <c r="D349" s="51">
        <v>596</v>
      </c>
      <c r="E349" s="200">
        <f>D349/C349</f>
        <v>1.23651452282158</v>
      </c>
      <c r="F349" s="201"/>
    </row>
    <row r="350" s="187" customFormat="1" customHeight="1" spans="1:6">
      <c r="A350" s="50">
        <v>2040601</v>
      </c>
      <c r="B350" s="50" t="s">
        <v>98</v>
      </c>
      <c r="C350" s="51">
        <v>336</v>
      </c>
      <c r="D350" s="51">
        <v>373</v>
      </c>
      <c r="E350" s="200">
        <f>D350/C350</f>
        <v>1.11011904761905</v>
      </c>
      <c r="F350" s="201"/>
    </row>
    <row r="351" s="187" customFormat="1" customHeight="1" spans="1:6">
      <c r="A351" s="50">
        <v>2040602</v>
      </c>
      <c r="B351" s="50" t="s">
        <v>99</v>
      </c>
      <c r="C351" s="51">
        <v>63</v>
      </c>
      <c r="D351" s="51">
        <v>56</v>
      </c>
      <c r="E351" s="200">
        <f>D351/C351</f>
        <v>0.888888888888889</v>
      </c>
      <c r="F351" s="201"/>
    </row>
    <row r="352" s="187" customFormat="1" customHeight="1" spans="1:6">
      <c r="A352" s="50">
        <v>2040603</v>
      </c>
      <c r="B352" s="50" t="s">
        <v>100</v>
      </c>
      <c r="C352" s="51"/>
      <c r="D352" s="51"/>
      <c r="E352" s="200"/>
      <c r="F352" s="201"/>
    </row>
    <row r="353" s="187" customFormat="1" customHeight="1" spans="1:6">
      <c r="A353" s="50">
        <v>2040604</v>
      </c>
      <c r="B353" s="50" t="s">
        <v>310</v>
      </c>
      <c r="C353" s="51">
        <v>53</v>
      </c>
      <c r="D353" s="51">
        <v>22</v>
      </c>
      <c r="E353" s="200">
        <f>D353/C353</f>
        <v>0.415094339622642</v>
      </c>
      <c r="F353" s="201"/>
    </row>
    <row r="354" s="187" customFormat="1" customHeight="1" spans="1:6">
      <c r="A354" s="50">
        <v>2040605</v>
      </c>
      <c r="B354" s="50" t="s">
        <v>311</v>
      </c>
      <c r="C354" s="51"/>
      <c r="D354" s="51"/>
      <c r="E354" s="200"/>
      <c r="F354" s="201"/>
    </row>
    <row r="355" s="187" customFormat="1" customHeight="1" spans="1:6">
      <c r="A355" s="50">
        <v>2040606</v>
      </c>
      <c r="B355" s="50" t="s">
        <v>312</v>
      </c>
      <c r="C355" s="51"/>
      <c r="D355" s="51"/>
      <c r="E355" s="200"/>
      <c r="F355" s="201"/>
    </row>
    <row r="356" s="187" customFormat="1" customHeight="1" spans="1:6">
      <c r="A356" s="50">
        <v>2040607</v>
      </c>
      <c r="B356" s="50" t="s">
        <v>313</v>
      </c>
      <c r="C356" s="51">
        <v>18</v>
      </c>
      <c r="D356" s="51">
        <v>12</v>
      </c>
      <c r="E356" s="200">
        <f>D356/C356</f>
        <v>0.666666666666667</v>
      </c>
      <c r="F356" s="201"/>
    </row>
    <row r="357" s="187" customFormat="1" customHeight="1" spans="1:6">
      <c r="A357" s="50">
        <v>2040608</v>
      </c>
      <c r="B357" s="50" t="s">
        <v>314</v>
      </c>
      <c r="C357" s="51"/>
      <c r="D357" s="51"/>
      <c r="E357" s="200"/>
      <c r="F357" s="201"/>
    </row>
    <row r="358" s="187" customFormat="1" customHeight="1" spans="1:6">
      <c r="A358" s="50">
        <v>2040609</v>
      </c>
      <c r="B358" s="50" t="s">
        <v>315</v>
      </c>
      <c r="C358" s="51"/>
      <c r="D358" s="51"/>
      <c r="E358" s="200"/>
      <c r="F358" s="201"/>
    </row>
    <row r="359" s="187" customFormat="1" customHeight="1" spans="1:6">
      <c r="A359" s="50">
        <v>2040610</v>
      </c>
      <c r="B359" s="50" t="s">
        <v>316</v>
      </c>
      <c r="C359" s="51"/>
      <c r="D359" s="51"/>
      <c r="E359" s="200"/>
      <c r="F359" s="201"/>
    </row>
    <row r="360" s="187" customFormat="1" customHeight="1" spans="1:6">
      <c r="A360" s="50">
        <v>2040611</v>
      </c>
      <c r="B360" s="50" t="s">
        <v>317</v>
      </c>
      <c r="C360" s="51"/>
      <c r="D360" s="51"/>
      <c r="E360" s="200"/>
      <c r="F360" s="201"/>
    </row>
    <row r="361" s="187" customFormat="1" customHeight="1" spans="1:6">
      <c r="A361" s="50">
        <v>2040612</v>
      </c>
      <c r="B361" s="50" t="s">
        <v>318</v>
      </c>
      <c r="C361" s="51"/>
      <c r="D361" s="51"/>
      <c r="E361" s="200"/>
      <c r="F361" s="201"/>
    </row>
    <row r="362" s="187" customFormat="1" customHeight="1" spans="1:6">
      <c r="A362" s="50">
        <v>2040613</v>
      </c>
      <c r="B362" s="50" t="s">
        <v>139</v>
      </c>
      <c r="C362" s="51"/>
      <c r="D362" s="51"/>
      <c r="E362" s="200"/>
      <c r="F362" s="201"/>
    </row>
    <row r="363" s="187" customFormat="1" customHeight="1" spans="1:6">
      <c r="A363" s="50">
        <v>2040650</v>
      </c>
      <c r="B363" s="50" t="s">
        <v>107</v>
      </c>
      <c r="C363" s="51"/>
      <c r="D363" s="51"/>
      <c r="E363" s="200"/>
      <c r="F363" s="201"/>
    </row>
    <row r="364" s="187" customFormat="1" customHeight="1" spans="1:6">
      <c r="A364" s="50">
        <v>2040699</v>
      </c>
      <c r="B364" s="50" t="s">
        <v>319</v>
      </c>
      <c r="C364" s="51">
        <v>12</v>
      </c>
      <c r="D364" s="51">
        <v>133</v>
      </c>
      <c r="E364" s="200">
        <f>D364/C364</f>
        <v>11.0833333333333</v>
      </c>
      <c r="F364" s="201"/>
    </row>
    <row r="365" s="187" customFormat="1" customHeight="1" spans="1:6">
      <c r="A365" s="50">
        <v>20407</v>
      </c>
      <c r="B365" s="183" t="s">
        <v>320</v>
      </c>
      <c r="C365" s="51"/>
      <c r="D365" s="51"/>
      <c r="E365" s="200"/>
      <c r="F365" s="201"/>
    </row>
    <row r="366" s="187" customFormat="1" customHeight="1" spans="1:6">
      <c r="A366" s="50">
        <v>2040701</v>
      </c>
      <c r="B366" s="50" t="s">
        <v>98</v>
      </c>
      <c r="C366" s="51"/>
      <c r="D366" s="51"/>
      <c r="E366" s="200"/>
      <c r="F366" s="201"/>
    </row>
    <row r="367" s="187" customFormat="1" customHeight="1" spans="1:6">
      <c r="A367" s="50">
        <v>2040702</v>
      </c>
      <c r="B367" s="50" t="s">
        <v>99</v>
      </c>
      <c r="C367" s="51"/>
      <c r="D367" s="51"/>
      <c r="E367" s="200"/>
      <c r="F367" s="201"/>
    </row>
    <row r="368" s="187" customFormat="1" customHeight="1" spans="1:6">
      <c r="A368" s="50">
        <v>2040703</v>
      </c>
      <c r="B368" s="50" t="s">
        <v>100</v>
      </c>
      <c r="C368" s="51"/>
      <c r="D368" s="51"/>
      <c r="E368" s="200"/>
      <c r="F368" s="201"/>
    </row>
    <row r="369" s="187" customFormat="1" customHeight="1" spans="1:6">
      <c r="A369" s="50">
        <v>2040704</v>
      </c>
      <c r="B369" s="50" t="s">
        <v>321</v>
      </c>
      <c r="C369" s="51"/>
      <c r="D369" s="51"/>
      <c r="E369" s="200"/>
      <c r="F369" s="201"/>
    </row>
    <row r="370" s="187" customFormat="1" customHeight="1" spans="1:6">
      <c r="A370" s="50">
        <v>2040705</v>
      </c>
      <c r="B370" s="50" t="s">
        <v>322</v>
      </c>
      <c r="C370" s="51"/>
      <c r="D370" s="51"/>
      <c r="E370" s="200"/>
      <c r="F370" s="201"/>
    </row>
    <row r="371" s="187" customFormat="1" customHeight="1" spans="1:6">
      <c r="A371" s="50">
        <v>2040706</v>
      </c>
      <c r="B371" s="50" t="s">
        <v>323</v>
      </c>
      <c r="C371" s="51"/>
      <c r="D371" s="51"/>
      <c r="E371" s="200"/>
      <c r="F371" s="201"/>
    </row>
    <row r="372" s="187" customFormat="1" customHeight="1" spans="1:6">
      <c r="A372" s="50">
        <v>2040707</v>
      </c>
      <c r="B372" s="50" t="s">
        <v>139</v>
      </c>
      <c r="C372" s="51"/>
      <c r="D372" s="51"/>
      <c r="E372" s="200"/>
      <c r="F372" s="201"/>
    </row>
    <row r="373" s="187" customFormat="1" customHeight="1" spans="1:6">
      <c r="A373" s="50">
        <v>2040750</v>
      </c>
      <c r="B373" s="50" t="s">
        <v>107</v>
      </c>
      <c r="C373" s="51"/>
      <c r="D373" s="51"/>
      <c r="E373" s="200"/>
      <c r="F373" s="201"/>
    </row>
    <row r="374" s="187" customFormat="1" customHeight="1" spans="1:6">
      <c r="A374" s="50">
        <v>2040799</v>
      </c>
      <c r="B374" s="50" t="s">
        <v>324</v>
      </c>
      <c r="C374" s="51"/>
      <c r="D374" s="51"/>
      <c r="E374" s="200"/>
      <c r="F374" s="201"/>
    </row>
    <row r="375" s="187" customFormat="1" customHeight="1" spans="1:6">
      <c r="A375" s="50">
        <v>20408</v>
      </c>
      <c r="B375" s="183" t="s">
        <v>325</v>
      </c>
      <c r="C375" s="51">
        <v>1</v>
      </c>
      <c r="D375" s="51"/>
      <c r="E375" s="200"/>
      <c r="F375" s="201"/>
    </row>
    <row r="376" s="187" customFormat="1" customHeight="1" spans="1:6">
      <c r="A376" s="50">
        <v>2040801</v>
      </c>
      <c r="B376" s="50" t="s">
        <v>98</v>
      </c>
      <c r="C376" s="51"/>
      <c r="D376" s="51"/>
      <c r="E376" s="200"/>
      <c r="F376" s="201"/>
    </row>
    <row r="377" s="187" customFormat="1" customHeight="1" spans="1:6">
      <c r="A377" s="50">
        <v>2040802</v>
      </c>
      <c r="B377" s="50" t="s">
        <v>99</v>
      </c>
      <c r="C377" s="51"/>
      <c r="D377" s="51"/>
      <c r="E377" s="200"/>
      <c r="F377" s="201"/>
    </row>
    <row r="378" s="187" customFormat="1" customHeight="1" spans="1:6">
      <c r="A378" s="50">
        <v>2040803</v>
      </c>
      <c r="B378" s="50" t="s">
        <v>100</v>
      </c>
      <c r="C378" s="51"/>
      <c r="D378" s="51"/>
      <c r="E378" s="200"/>
      <c r="F378" s="201"/>
    </row>
    <row r="379" s="187" customFormat="1" customHeight="1" spans="1:6">
      <c r="A379" s="50">
        <v>2040804</v>
      </c>
      <c r="B379" s="50" t="s">
        <v>326</v>
      </c>
      <c r="C379" s="51"/>
      <c r="D379" s="51"/>
      <c r="E379" s="200"/>
      <c r="F379" s="201"/>
    </row>
    <row r="380" s="187" customFormat="1" customHeight="1" spans="1:6">
      <c r="A380" s="50">
        <v>2040805</v>
      </c>
      <c r="B380" s="50" t="s">
        <v>327</v>
      </c>
      <c r="C380" s="51"/>
      <c r="D380" s="51"/>
      <c r="E380" s="200"/>
      <c r="F380" s="201">
        <v>113</v>
      </c>
    </row>
    <row r="381" s="187" customFormat="1" customHeight="1" spans="1:6">
      <c r="A381" s="50">
        <v>2040806</v>
      </c>
      <c r="B381" s="50" t="s">
        <v>328</v>
      </c>
      <c r="C381" s="51"/>
      <c r="D381" s="51"/>
      <c r="E381" s="200"/>
      <c r="F381" s="201">
        <v>113</v>
      </c>
    </row>
    <row r="382" s="187" customFormat="1" customHeight="1" spans="1:6">
      <c r="A382" s="50">
        <v>2040807</v>
      </c>
      <c r="B382" s="50" t="s">
        <v>139</v>
      </c>
      <c r="C382" s="51"/>
      <c r="D382" s="51"/>
      <c r="E382" s="200"/>
      <c r="F382" s="201"/>
    </row>
    <row r="383" customHeight="1" spans="1:6">
      <c r="A383" s="50">
        <v>2040850</v>
      </c>
      <c r="B383" s="50" t="s">
        <v>107</v>
      </c>
      <c r="C383" s="51"/>
      <c r="D383" s="51"/>
      <c r="E383" s="200"/>
      <c r="F383" s="201">
        <v>9410</v>
      </c>
    </row>
    <row r="384" s="187" customFormat="1" customHeight="1" spans="1:6">
      <c r="A384" s="50">
        <v>2040899</v>
      </c>
      <c r="B384" s="50" t="s">
        <v>329</v>
      </c>
      <c r="C384" s="51">
        <v>1</v>
      </c>
      <c r="D384" s="51"/>
      <c r="E384" s="200"/>
      <c r="F384" s="201">
        <v>346</v>
      </c>
    </row>
    <row r="385" s="187" customFormat="1" customHeight="1" spans="1:6">
      <c r="A385" s="50">
        <v>20409</v>
      </c>
      <c r="B385" s="183" t="s">
        <v>330</v>
      </c>
      <c r="C385" s="51"/>
      <c r="D385" s="198"/>
      <c r="E385" s="200"/>
      <c r="F385" s="204">
        <v>296</v>
      </c>
    </row>
    <row r="386" s="187" customFormat="1" customHeight="1" spans="1:6">
      <c r="A386" s="50">
        <v>2040901</v>
      </c>
      <c r="B386" s="50" t="s">
        <v>98</v>
      </c>
      <c r="C386" s="51"/>
      <c r="D386" s="51"/>
      <c r="E386" s="200"/>
      <c r="F386" s="204">
        <v>50</v>
      </c>
    </row>
    <row r="387" s="187" customFormat="1" customHeight="1" spans="1:6">
      <c r="A387" s="50">
        <v>2040902</v>
      </c>
      <c r="B387" s="50" t="s">
        <v>99</v>
      </c>
      <c r="C387" s="51"/>
      <c r="D387" s="51"/>
      <c r="E387" s="200"/>
      <c r="F387" s="204"/>
    </row>
    <row r="388" s="187" customFormat="1" customHeight="1" spans="1:6">
      <c r="A388" s="50">
        <v>2040903</v>
      </c>
      <c r="B388" s="50" t="s">
        <v>100</v>
      </c>
      <c r="C388" s="51"/>
      <c r="D388" s="51"/>
      <c r="E388" s="200"/>
      <c r="F388" s="204"/>
    </row>
    <row r="389" s="187" customFormat="1" customHeight="1" spans="1:6">
      <c r="A389" s="50">
        <v>2040904</v>
      </c>
      <c r="B389" s="50" t="s">
        <v>331</v>
      </c>
      <c r="C389" s="51"/>
      <c r="D389" s="51"/>
      <c r="E389" s="200"/>
      <c r="F389" s="204">
        <v>7375</v>
      </c>
    </row>
    <row r="390" s="187" customFormat="1" customHeight="1" spans="1:6">
      <c r="A390" s="50">
        <v>2040905</v>
      </c>
      <c r="B390" s="50" t="s">
        <v>332</v>
      </c>
      <c r="C390" s="51"/>
      <c r="D390" s="51"/>
      <c r="E390" s="200"/>
      <c r="F390" s="204">
        <v>807</v>
      </c>
    </row>
    <row r="391" s="187" customFormat="1" customHeight="1" spans="1:6">
      <c r="A391" s="50">
        <v>2040950</v>
      </c>
      <c r="B391" s="50" t="s">
        <v>107</v>
      </c>
      <c r="C391" s="51"/>
      <c r="D391" s="51"/>
      <c r="E391" s="200"/>
      <c r="F391" s="204">
        <v>3529</v>
      </c>
    </row>
    <row r="392" s="187" customFormat="1" customHeight="1" spans="1:6">
      <c r="A392" s="50">
        <v>2040999</v>
      </c>
      <c r="B392" s="50" t="s">
        <v>333</v>
      </c>
      <c r="C392" s="51"/>
      <c r="D392" s="51"/>
      <c r="E392" s="200"/>
      <c r="F392" s="204">
        <v>978</v>
      </c>
    </row>
    <row r="393" s="187" customFormat="1" customHeight="1" spans="1:6">
      <c r="A393" s="50">
        <v>20410</v>
      </c>
      <c r="B393" s="183" t="s">
        <v>334</v>
      </c>
      <c r="C393" s="51"/>
      <c r="D393" s="51"/>
      <c r="E393" s="200"/>
      <c r="F393" s="204">
        <v>1005</v>
      </c>
    </row>
    <row r="394" s="187" customFormat="1" customHeight="1" spans="1:6">
      <c r="A394" s="50">
        <v>2041001</v>
      </c>
      <c r="B394" s="50" t="s">
        <v>98</v>
      </c>
      <c r="C394" s="51"/>
      <c r="D394" s="51"/>
      <c r="E394" s="200"/>
      <c r="F394" s="204"/>
    </row>
    <row r="395" s="187" customFormat="1" customHeight="1" spans="1:6">
      <c r="A395" s="50">
        <v>2041002</v>
      </c>
      <c r="B395" s="50" t="s">
        <v>99</v>
      </c>
      <c r="C395" s="51"/>
      <c r="D395" s="51"/>
      <c r="E395" s="200"/>
      <c r="F395" s="204"/>
    </row>
    <row r="396" s="187" customFormat="1" customHeight="1" spans="1:6">
      <c r="A396" s="50">
        <v>2041006</v>
      </c>
      <c r="B396" s="50" t="s">
        <v>139</v>
      </c>
      <c r="C396" s="51"/>
      <c r="D396" s="51"/>
      <c r="E396" s="200"/>
      <c r="F396" s="204"/>
    </row>
    <row r="397" s="187" customFormat="1" customHeight="1" spans="1:6">
      <c r="A397" s="50">
        <v>2041007</v>
      </c>
      <c r="B397" s="50" t="s">
        <v>335</v>
      </c>
      <c r="C397" s="51"/>
      <c r="D397" s="51"/>
      <c r="E397" s="200"/>
      <c r="F397" s="204">
        <v>1056</v>
      </c>
    </row>
    <row r="398" s="187" customFormat="1" customHeight="1" spans="1:6">
      <c r="A398" s="50">
        <v>2041099</v>
      </c>
      <c r="B398" s="50" t="s">
        <v>336</v>
      </c>
      <c r="C398" s="51"/>
      <c r="D398" s="51"/>
      <c r="E398" s="200"/>
      <c r="F398" s="204">
        <v>650</v>
      </c>
    </row>
    <row r="399" s="187" customFormat="1" customHeight="1" spans="1:6">
      <c r="A399" s="50">
        <v>20499</v>
      </c>
      <c r="B399" s="183" t="s">
        <v>337</v>
      </c>
      <c r="C399" s="51">
        <v>123</v>
      </c>
      <c r="D399" s="51">
        <v>123</v>
      </c>
      <c r="E399" s="200">
        <f>D399/C399</f>
        <v>1</v>
      </c>
      <c r="F399" s="204">
        <v>1</v>
      </c>
    </row>
    <row r="400" s="187" customFormat="1" customHeight="1" spans="1:6">
      <c r="A400" s="50">
        <v>2049901</v>
      </c>
      <c r="B400" s="50" t="s">
        <v>338</v>
      </c>
      <c r="C400" s="51"/>
      <c r="D400" s="51"/>
      <c r="E400" s="200" t="e">
        <f>D400/C400</f>
        <v>#DIV/0!</v>
      </c>
      <c r="F400" s="204">
        <v>44</v>
      </c>
    </row>
    <row r="401" s="187" customFormat="1" customHeight="1" spans="1:6">
      <c r="A401" s="50">
        <v>2049902</v>
      </c>
      <c r="B401" s="50" t="s">
        <v>339</v>
      </c>
      <c r="C401" s="51">
        <v>6</v>
      </c>
      <c r="D401" s="51"/>
      <c r="E401" s="200"/>
      <c r="F401" s="204"/>
    </row>
    <row r="402" s="187" customFormat="1" customHeight="1" spans="1:6">
      <c r="A402" s="50">
        <v>2049999</v>
      </c>
      <c r="B402" s="202" t="s">
        <v>340</v>
      </c>
      <c r="C402" s="51">
        <v>117</v>
      </c>
      <c r="D402" s="51">
        <v>123</v>
      </c>
      <c r="E402" s="200"/>
      <c r="F402" s="204"/>
    </row>
    <row r="403" s="187" customFormat="1" customHeight="1" spans="1:6">
      <c r="A403" s="50">
        <v>205</v>
      </c>
      <c r="B403" s="183" t="s">
        <v>341</v>
      </c>
      <c r="C403" s="51">
        <v>12853</v>
      </c>
      <c r="D403" s="51">
        <v>12948</v>
      </c>
      <c r="E403" s="200">
        <f>D403/C403</f>
        <v>1.0073912705205</v>
      </c>
      <c r="F403" s="204"/>
    </row>
    <row r="404" s="187" customFormat="1" customHeight="1" spans="1:6">
      <c r="A404" s="50">
        <v>20501</v>
      </c>
      <c r="B404" s="183" t="s">
        <v>342</v>
      </c>
      <c r="C404" s="51">
        <v>397</v>
      </c>
      <c r="D404" s="51">
        <v>492</v>
      </c>
      <c r="E404" s="200">
        <f>D404/C404</f>
        <v>1.23929471032746</v>
      </c>
      <c r="F404" s="204">
        <v>583</v>
      </c>
    </row>
    <row r="405" s="187" customFormat="1" customHeight="1" spans="1:6">
      <c r="A405" s="50">
        <v>2050101</v>
      </c>
      <c r="B405" s="50" t="s">
        <v>98</v>
      </c>
      <c r="C405" s="51">
        <v>397</v>
      </c>
      <c r="D405" s="51">
        <v>131</v>
      </c>
      <c r="E405" s="200">
        <f>D405/C405</f>
        <v>0.329974811083123</v>
      </c>
      <c r="F405" s="204">
        <v>1</v>
      </c>
    </row>
    <row r="406" s="187" customFormat="1" customHeight="1" spans="1:6">
      <c r="A406" s="50">
        <v>2050102</v>
      </c>
      <c r="B406" s="50" t="s">
        <v>99</v>
      </c>
      <c r="C406" s="51"/>
      <c r="D406" s="51">
        <v>361</v>
      </c>
      <c r="E406" s="200"/>
      <c r="F406" s="204">
        <v>21</v>
      </c>
    </row>
    <row r="407" s="187" customFormat="1" customHeight="1" spans="1:6">
      <c r="A407" s="50">
        <v>2050103</v>
      </c>
      <c r="B407" s="50" t="s">
        <v>100</v>
      </c>
      <c r="C407" s="51"/>
      <c r="D407" s="51"/>
      <c r="E407" s="200"/>
      <c r="F407" s="204"/>
    </row>
    <row r="408" s="187" customFormat="1" customHeight="1" spans="1:6">
      <c r="A408" s="50">
        <v>2050199</v>
      </c>
      <c r="B408" s="50" t="s">
        <v>343</v>
      </c>
      <c r="C408" s="51"/>
      <c r="D408" s="51"/>
      <c r="E408" s="200"/>
      <c r="F408" s="204"/>
    </row>
    <row r="409" s="187" customFormat="1" customHeight="1" spans="1:6">
      <c r="A409" s="50">
        <v>20502</v>
      </c>
      <c r="B409" s="183" t="s">
        <v>344</v>
      </c>
      <c r="C409" s="51">
        <v>10511</v>
      </c>
      <c r="D409" s="51">
        <v>10350</v>
      </c>
      <c r="E409" s="200">
        <f t="shared" ref="E409:E413" si="1">D409/C409</f>
        <v>0.984682713347921</v>
      </c>
      <c r="F409" s="204"/>
    </row>
    <row r="410" s="187" customFormat="1" customHeight="1" spans="1:6">
      <c r="A410" s="50">
        <v>2050201</v>
      </c>
      <c r="B410" s="50" t="s">
        <v>345</v>
      </c>
      <c r="C410" s="51">
        <v>789</v>
      </c>
      <c r="D410" s="51">
        <v>2043</v>
      </c>
      <c r="E410" s="200">
        <f t="shared" si="1"/>
        <v>2.5893536121673</v>
      </c>
      <c r="F410" s="204"/>
    </row>
    <row r="411" s="187" customFormat="1" customHeight="1" spans="1:6">
      <c r="A411" s="50">
        <v>2050202</v>
      </c>
      <c r="B411" s="50" t="s">
        <v>346</v>
      </c>
      <c r="C411" s="51">
        <v>3653</v>
      </c>
      <c r="D411" s="51">
        <v>3469</v>
      </c>
      <c r="E411" s="200">
        <f t="shared" si="1"/>
        <v>0.949630440733644</v>
      </c>
      <c r="F411" s="204"/>
    </row>
    <row r="412" s="187" customFormat="1" customHeight="1" spans="1:6">
      <c r="A412" s="50">
        <v>2050203</v>
      </c>
      <c r="B412" s="50" t="s">
        <v>347</v>
      </c>
      <c r="C412" s="51">
        <v>913</v>
      </c>
      <c r="D412" s="51">
        <v>881</v>
      </c>
      <c r="E412" s="200">
        <f t="shared" si="1"/>
        <v>0.964950711938664</v>
      </c>
      <c r="F412" s="204"/>
    </row>
    <row r="413" s="187" customFormat="1" customHeight="1" spans="1:6">
      <c r="A413" s="50">
        <v>2050204</v>
      </c>
      <c r="B413" s="50" t="s">
        <v>348</v>
      </c>
      <c r="C413" s="51">
        <v>1392</v>
      </c>
      <c r="D413" s="51">
        <v>1519</v>
      </c>
      <c r="E413" s="200">
        <f t="shared" si="1"/>
        <v>1.09123563218391</v>
      </c>
      <c r="F413" s="204"/>
    </row>
    <row r="414" s="187" customFormat="1" customHeight="1" spans="1:6">
      <c r="A414" s="50">
        <v>2050205</v>
      </c>
      <c r="B414" s="50" t="s">
        <v>349</v>
      </c>
      <c r="C414" s="51"/>
      <c r="D414" s="51"/>
      <c r="E414" s="200"/>
      <c r="F414" s="204"/>
    </row>
    <row r="415" s="187" customFormat="1" customHeight="1" spans="1:6">
      <c r="A415" s="50">
        <v>2050206</v>
      </c>
      <c r="B415" s="50" t="s">
        <v>350</v>
      </c>
      <c r="C415" s="51"/>
      <c r="D415" s="51"/>
      <c r="E415" s="200"/>
      <c r="F415" s="204"/>
    </row>
    <row r="416" s="187" customFormat="1" customHeight="1" spans="1:6">
      <c r="A416" s="50">
        <v>2050207</v>
      </c>
      <c r="B416" s="50" t="s">
        <v>351</v>
      </c>
      <c r="C416" s="51"/>
      <c r="D416" s="51"/>
      <c r="E416" s="200"/>
      <c r="F416" s="204"/>
    </row>
    <row r="417" s="187" customFormat="1" customHeight="1" spans="1:6">
      <c r="A417" s="50">
        <v>2050299</v>
      </c>
      <c r="B417" s="50" t="s">
        <v>352</v>
      </c>
      <c r="C417" s="51">
        <v>3764</v>
      </c>
      <c r="D417" s="51">
        <v>2438</v>
      </c>
      <c r="E417" s="200">
        <f>D417/C417</f>
        <v>0.647715196599362</v>
      </c>
      <c r="F417" s="204"/>
    </row>
    <row r="418" s="187" customFormat="1" customHeight="1" spans="1:6">
      <c r="A418" s="50">
        <v>20503</v>
      </c>
      <c r="B418" s="183" t="s">
        <v>353</v>
      </c>
      <c r="C418" s="51">
        <v>698</v>
      </c>
      <c r="D418" s="51">
        <v>1104</v>
      </c>
      <c r="E418" s="200">
        <f>D418/C418</f>
        <v>1.58166189111748</v>
      </c>
      <c r="F418" s="204"/>
    </row>
    <row r="419" s="187" customFormat="1" customHeight="1" spans="1:6">
      <c r="A419" s="50">
        <v>2050301</v>
      </c>
      <c r="B419" s="50" t="s">
        <v>354</v>
      </c>
      <c r="C419" s="51"/>
      <c r="D419" s="51"/>
      <c r="E419" s="200"/>
      <c r="F419" s="204"/>
    </row>
    <row r="420" s="187" customFormat="1" customHeight="1" spans="1:6">
      <c r="A420" s="50">
        <v>2050302</v>
      </c>
      <c r="B420" s="50" t="s">
        <v>355</v>
      </c>
      <c r="C420" s="51">
        <v>697</v>
      </c>
      <c r="D420" s="51">
        <v>1103</v>
      </c>
      <c r="E420" s="200">
        <f>D420/C420</f>
        <v>1.58249641319943</v>
      </c>
      <c r="F420" s="204"/>
    </row>
    <row r="421" s="187" customFormat="1" customHeight="1" spans="1:6">
      <c r="A421" s="50">
        <v>2050303</v>
      </c>
      <c r="B421" s="50" t="s">
        <v>356</v>
      </c>
      <c r="C421" s="51"/>
      <c r="D421" s="51"/>
      <c r="E421" s="200"/>
      <c r="F421" s="204">
        <v>10</v>
      </c>
    </row>
    <row r="422" s="187" customFormat="1" customHeight="1" spans="1:6">
      <c r="A422" s="50">
        <v>2050305</v>
      </c>
      <c r="B422" s="50" t="s">
        <v>357</v>
      </c>
      <c r="C422" s="51">
        <v>1</v>
      </c>
      <c r="D422" s="51">
        <v>1</v>
      </c>
      <c r="E422" s="200">
        <f>D422/C422</f>
        <v>1</v>
      </c>
      <c r="F422" s="204"/>
    </row>
    <row r="423" s="187" customFormat="1" customHeight="1" spans="1:6">
      <c r="A423" s="50">
        <v>2050399</v>
      </c>
      <c r="B423" s="50" t="s">
        <v>358</v>
      </c>
      <c r="C423" s="51"/>
      <c r="D423" s="51"/>
      <c r="E423" s="200"/>
      <c r="F423" s="204"/>
    </row>
    <row r="424" s="187" customFormat="1" customHeight="1" spans="1:6">
      <c r="A424" s="50">
        <v>20504</v>
      </c>
      <c r="B424" s="183" t="s">
        <v>359</v>
      </c>
      <c r="C424" s="51"/>
      <c r="D424" s="51"/>
      <c r="E424" s="200"/>
      <c r="F424" s="204">
        <v>10</v>
      </c>
    </row>
    <row r="425" s="187" customFormat="1" customHeight="1" spans="1:6">
      <c r="A425" s="50">
        <v>2050401</v>
      </c>
      <c r="B425" s="50" t="s">
        <v>360</v>
      </c>
      <c r="C425" s="51"/>
      <c r="D425" s="51"/>
      <c r="E425" s="200"/>
      <c r="F425" s="204">
        <v>272</v>
      </c>
    </row>
    <row r="426" s="187" customFormat="1" customHeight="1" spans="1:6">
      <c r="A426" s="50">
        <v>2050402</v>
      </c>
      <c r="B426" s="50" t="s">
        <v>361</v>
      </c>
      <c r="C426" s="51"/>
      <c r="D426" s="51"/>
      <c r="E426" s="200"/>
      <c r="F426" s="204"/>
    </row>
    <row r="427" s="187" customFormat="1" customHeight="1" spans="1:6">
      <c r="A427" s="50">
        <v>2050403</v>
      </c>
      <c r="B427" s="50" t="s">
        <v>362</v>
      </c>
      <c r="C427" s="51"/>
      <c r="D427" s="51"/>
      <c r="E427" s="200"/>
      <c r="F427" s="204">
        <v>272</v>
      </c>
    </row>
    <row r="428" s="187" customFormat="1" customHeight="1" spans="1:6">
      <c r="A428" s="50">
        <v>2050404</v>
      </c>
      <c r="B428" s="50" t="s">
        <v>363</v>
      </c>
      <c r="C428" s="51"/>
      <c r="D428" s="51"/>
      <c r="E428" s="200"/>
      <c r="F428" s="204"/>
    </row>
    <row r="429" s="187" customFormat="1" customHeight="1" spans="1:6">
      <c r="A429" s="50">
        <v>2050499</v>
      </c>
      <c r="B429" s="50" t="s">
        <v>364</v>
      </c>
      <c r="C429" s="51"/>
      <c r="D429" s="51"/>
      <c r="E429" s="200"/>
      <c r="F429" s="204"/>
    </row>
    <row r="430" s="187" customFormat="1" customHeight="1" spans="1:6">
      <c r="A430" s="50">
        <v>20505</v>
      </c>
      <c r="B430" s="183" t="s">
        <v>365</v>
      </c>
      <c r="C430" s="51"/>
      <c r="D430" s="51"/>
      <c r="E430" s="200"/>
      <c r="F430" s="204"/>
    </row>
    <row r="431" s="187" customFormat="1" customHeight="1" spans="1:6">
      <c r="A431" s="50">
        <v>2050501</v>
      </c>
      <c r="B431" s="50" t="s">
        <v>366</v>
      </c>
      <c r="C431" s="51"/>
      <c r="D431" s="51"/>
      <c r="E431" s="200"/>
      <c r="F431" s="204">
        <v>756</v>
      </c>
    </row>
    <row r="432" s="187" customFormat="1" customHeight="1" spans="1:6">
      <c r="A432" s="50">
        <v>2050502</v>
      </c>
      <c r="B432" s="50" t="s">
        <v>367</v>
      </c>
      <c r="C432" s="51"/>
      <c r="D432" s="51"/>
      <c r="E432" s="200"/>
      <c r="F432" s="204"/>
    </row>
    <row r="433" s="187" customFormat="1" customHeight="1" spans="1:6">
      <c r="A433" s="50">
        <v>2050599</v>
      </c>
      <c r="B433" s="50" t="s">
        <v>368</v>
      </c>
      <c r="C433" s="51"/>
      <c r="D433" s="51"/>
      <c r="E433" s="200"/>
      <c r="F433" s="204"/>
    </row>
    <row r="434" s="187" customFormat="1" customHeight="1" spans="1:6">
      <c r="A434" s="50">
        <v>20506</v>
      </c>
      <c r="B434" s="183" t="s">
        <v>369</v>
      </c>
      <c r="C434" s="51"/>
      <c r="D434" s="198"/>
      <c r="E434" s="200"/>
      <c r="F434" s="204"/>
    </row>
    <row r="435" s="187" customFormat="1" customHeight="1" spans="1:6">
      <c r="A435" s="50">
        <v>2050601</v>
      </c>
      <c r="B435" s="50" t="s">
        <v>370</v>
      </c>
      <c r="C435" s="51"/>
      <c r="D435" s="51"/>
      <c r="E435" s="200"/>
      <c r="F435" s="204"/>
    </row>
    <row r="436" s="187" customFormat="1" customHeight="1" spans="1:6">
      <c r="A436" s="50">
        <v>2050602</v>
      </c>
      <c r="B436" s="50" t="s">
        <v>371</v>
      </c>
      <c r="C436" s="51"/>
      <c r="D436" s="51"/>
      <c r="E436" s="200"/>
      <c r="F436" s="204"/>
    </row>
    <row r="437" s="187" customFormat="1" customHeight="1" spans="1:6">
      <c r="A437" s="50">
        <v>2050699</v>
      </c>
      <c r="B437" s="50" t="s">
        <v>372</v>
      </c>
      <c r="C437" s="51"/>
      <c r="D437" s="51"/>
      <c r="E437" s="200"/>
      <c r="F437" s="204">
        <v>756</v>
      </c>
    </row>
    <row r="438" s="187" customFormat="1" customHeight="1" spans="1:6">
      <c r="A438" s="50">
        <v>20507</v>
      </c>
      <c r="B438" s="183" t="s">
        <v>373</v>
      </c>
      <c r="C438" s="51"/>
      <c r="D438" s="51"/>
      <c r="E438" s="200"/>
      <c r="F438" s="204">
        <v>1</v>
      </c>
    </row>
    <row r="439" s="187" customFormat="1" customHeight="1" spans="1:6">
      <c r="A439" s="50">
        <v>2050701</v>
      </c>
      <c r="B439" s="50" t="s">
        <v>374</v>
      </c>
      <c r="C439" s="51"/>
      <c r="D439" s="51"/>
      <c r="E439" s="200"/>
      <c r="F439" s="204">
        <v>1</v>
      </c>
    </row>
    <row r="440" s="187" customFormat="1" customHeight="1" spans="1:6">
      <c r="A440" s="50">
        <v>2050702</v>
      </c>
      <c r="B440" s="50" t="s">
        <v>375</v>
      </c>
      <c r="C440" s="51"/>
      <c r="D440" s="51"/>
      <c r="E440" s="200"/>
      <c r="F440" s="204"/>
    </row>
    <row r="441" s="187" customFormat="1" customHeight="1" spans="1:6">
      <c r="A441" s="50">
        <v>2050799</v>
      </c>
      <c r="B441" s="50" t="s">
        <v>376</v>
      </c>
      <c r="C441" s="51"/>
      <c r="D441" s="51"/>
      <c r="E441" s="200"/>
      <c r="F441" s="204">
        <v>112</v>
      </c>
    </row>
    <row r="442" s="187" customFormat="1" customHeight="1" spans="1:6">
      <c r="A442" s="50">
        <v>20508</v>
      </c>
      <c r="B442" s="183" t="s">
        <v>377</v>
      </c>
      <c r="C442" s="51">
        <v>271</v>
      </c>
      <c r="D442" s="51">
        <v>301</v>
      </c>
      <c r="E442" s="200">
        <f>D442/C442</f>
        <v>1.11070110701107</v>
      </c>
      <c r="F442" s="204">
        <v>109</v>
      </c>
    </row>
    <row r="443" s="187" customFormat="1" customHeight="1" spans="1:6">
      <c r="A443" s="50">
        <v>2050801</v>
      </c>
      <c r="B443" s="50" t="s">
        <v>378</v>
      </c>
      <c r="C443" s="51"/>
      <c r="D443" s="51"/>
      <c r="E443" s="200"/>
      <c r="F443" s="204"/>
    </row>
    <row r="444" s="187" customFormat="1" customHeight="1" spans="1:6">
      <c r="A444" s="50">
        <v>2050802</v>
      </c>
      <c r="B444" s="50" t="s">
        <v>379</v>
      </c>
      <c r="C444" s="51">
        <v>271</v>
      </c>
      <c r="D444" s="51">
        <v>263</v>
      </c>
      <c r="E444" s="200">
        <f>D444/C444</f>
        <v>0.970479704797048</v>
      </c>
      <c r="F444" s="204"/>
    </row>
    <row r="445" s="187" customFormat="1" customHeight="1" spans="1:6">
      <c r="A445" s="50">
        <v>2050803</v>
      </c>
      <c r="B445" s="50" t="s">
        <v>380</v>
      </c>
      <c r="C445" s="51"/>
      <c r="D445" s="51">
        <v>38</v>
      </c>
      <c r="E445" s="200" t="e">
        <f>D445/C445</f>
        <v>#DIV/0!</v>
      </c>
      <c r="F445" s="204">
        <v>3</v>
      </c>
    </row>
    <row r="446" s="187" customFormat="1" customHeight="1" spans="1:6">
      <c r="A446" s="50">
        <v>2050804</v>
      </c>
      <c r="B446" s="50" t="s">
        <v>381</v>
      </c>
      <c r="C446" s="51"/>
      <c r="D446" s="51"/>
      <c r="E446" s="200"/>
      <c r="F446" s="204"/>
    </row>
    <row r="447" s="187" customFormat="1" customHeight="1" spans="1:6">
      <c r="A447" s="50">
        <v>2050899</v>
      </c>
      <c r="B447" s="50" t="s">
        <v>382</v>
      </c>
      <c r="C447" s="51"/>
      <c r="D447" s="51"/>
      <c r="E447" s="200"/>
      <c r="F447" s="204"/>
    </row>
    <row r="448" s="187" customFormat="1" customHeight="1" spans="1:6">
      <c r="A448" s="50">
        <v>20509</v>
      </c>
      <c r="B448" s="183" t="s">
        <v>383</v>
      </c>
      <c r="C448" s="51">
        <v>626</v>
      </c>
      <c r="D448" s="51">
        <v>598</v>
      </c>
      <c r="E448" s="200">
        <f>D448/C448</f>
        <v>0.955271565495208</v>
      </c>
      <c r="F448" s="204"/>
    </row>
    <row r="449" s="187" customFormat="1" customHeight="1" spans="1:6">
      <c r="A449" s="50">
        <v>2050901</v>
      </c>
      <c r="B449" s="50" t="s">
        <v>384</v>
      </c>
      <c r="C449" s="51"/>
      <c r="D449" s="51"/>
      <c r="E449" s="200"/>
      <c r="F449" s="204"/>
    </row>
    <row r="450" s="187" customFormat="1" customHeight="1" spans="1:6">
      <c r="A450" s="50">
        <v>2050902</v>
      </c>
      <c r="B450" s="50" t="s">
        <v>385</v>
      </c>
      <c r="C450" s="51"/>
      <c r="D450" s="51"/>
      <c r="E450" s="200"/>
      <c r="F450" s="204"/>
    </row>
    <row r="451" s="187" customFormat="1" customHeight="1" spans="1:6">
      <c r="A451" s="50">
        <v>2050903</v>
      </c>
      <c r="B451" s="50" t="s">
        <v>386</v>
      </c>
      <c r="C451" s="51"/>
      <c r="D451" s="51"/>
      <c r="E451" s="200"/>
      <c r="F451" s="204"/>
    </row>
    <row r="452" s="187" customFormat="1" customHeight="1" spans="1:6">
      <c r="A452" s="50">
        <v>2050904</v>
      </c>
      <c r="B452" s="50" t="s">
        <v>387</v>
      </c>
      <c r="C452" s="51"/>
      <c r="D452" s="51"/>
      <c r="E452" s="200"/>
      <c r="F452" s="204"/>
    </row>
    <row r="453" s="187" customFormat="1" customHeight="1" spans="1:6">
      <c r="A453" s="50">
        <v>2050905</v>
      </c>
      <c r="B453" s="50" t="s">
        <v>388</v>
      </c>
      <c r="C453" s="51"/>
      <c r="D453" s="51">
        <v>598</v>
      </c>
      <c r="E453" s="200"/>
      <c r="F453" s="204"/>
    </row>
    <row r="454" s="187" customFormat="1" customHeight="1" spans="1:6">
      <c r="A454" s="50">
        <v>2050999</v>
      </c>
      <c r="B454" s="50" t="s">
        <v>389</v>
      </c>
      <c r="C454" s="51">
        <v>626</v>
      </c>
      <c r="D454" s="51"/>
      <c r="E454" s="200">
        <f t="shared" ref="E454:E459" si="2">D454/C454</f>
        <v>0</v>
      </c>
      <c r="F454" s="204"/>
    </row>
    <row r="455" s="187" customFormat="1" customHeight="1" spans="1:6">
      <c r="A455" s="50">
        <v>20599</v>
      </c>
      <c r="B455" s="183" t="s">
        <v>390</v>
      </c>
      <c r="C455" s="51">
        <v>350</v>
      </c>
      <c r="D455" s="51">
        <v>103</v>
      </c>
      <c r="E455" s="200">
        <f t="shared" si="2"/>
        <v>0.294285714285714</v>
      </c>
      <c r="F455" s="204"/>
    </row>
    <row r="456" s="187" customFormat="1" customHeight="1" spans="1:6">
      <c r="A456" s="50">
        <v>2059999</v>
      </c>
      <c r="B456" s="50" t="s">
        <v>391</v>
      </c>
      <c r="C456" s="51">
        <v>350</v>
      </c>
      <c r="D456" s="51">
        <v>103</v>
      </c>
      <c r="E456" s="200">
        <f t="shared" si="2"/>
        <v>0.294285714285714</v>
      </c>
      <c r="F456" s="204"/>
    </row>
    <row r="457" s="187" customFormat="1" customHeight="1" spans="1:6">
      <c r="A457" s="50">
        <v>206</v>
      </c>
      <c r="B457" s="183" t="s">
        <v>392</v>
      </c>
      <c r="C457" s="51">
        <v>471</v>
      </c>
      <c r="D457" s="51">
        <v>2672</v>
      </c>
      <c r="E457" s="200">
        <f t="shared" si="2"/>
        <v>5.67303609341826</v>
      </c>
      <c r="F457" s="204"/>
    </row>
    <row r="458" s="187" customFormat="1" customHeight="1" spans="1:6">
      <c r="A458" s="50">
        <v>20601</v>
      </c>
      <c r="B458" s="183" t="s">
        <v>393</v>
      </c>
      <c r="C458" s="51">
        <v>146</v>
      </c>
      <c r="D458" s="51">
        <v>178</v>
      </c>
      <c r="E458" s="200">
        <f t="shared" si="2"/>
        <v>1.21917808219178</v>
      </c>
      <c r="F458" s="204"/>
    </row>
    <row r="459" s="187" customFormat="1" customHeight="1" spans="1:6">
      <c r="A459" s="50">
        <v>2060101</v>
      </c>
      <c r="B459" s="50" t="s">
        <v>98</v>
      </c>
      <c r="C459" s="51">
        <v>117</v>
      </c>
      <c r="D459" s="51">
        <v>142</v>
      </c>
      <c r="E459" s="200">
        <f t="shared" si="2"/>
        <v>1.21367521367521</v>
      </c>
      <c r="F459" s="204"/>
    </row>
    <row r="460" s="187" customFormat="1" customHeight="1" spans="1:6">
      <c r="A460" s="50">
        <v>2060102</v>
      </c>
      <c r="B460" s="50" t="s">
        <v>99</v>
      </c>
      <c r="C460" s="51">
        <v>4</v>
      </c>
      <c r="D460" s="51"/>
      <c r="E460" s="200"/>
      <c r="F460" s="204"/>
    </row>
    <row r="461" s="187" customFormat="1" customHeight="1" spans="1:6">
      <c r="A461" s="50">
        <v>2060103</v>
      </c>
      <c r="B461" s="50" t="s">
        <v>100</v>
      </c>
      <c r="C461" s="51"/>
      <c r="D461" s="51"/>
      <c r="E461" s="200"/>
      <c r="F461" s="204">
        <v>40</v>
      </c>
    </row>
    <row r="462" s="187" customFormat="1" customHeight="1" spans="1:6">
      <c r="A462" s="50">
        <v>2060199</v>
      </c>
      <c r="B462" s="50" t="s">
        <v>394</v>
      </c>
      <c r="C462" s="51">
        <v>25</v>
      </c>
      <c r="D462" s="51">
        <v>36</v>
      </c>
      <c r="E462" s="200">
        <f>D462/C462</f>
        <v>1.44</v>
      </c>
      <c r="F462" s="204"/>
    </row>
    <row r="463" s="187" customFormat="1" customHeight="1" spans="1:6">
      <c r="A463" s="50">
        <v>20602</v>
      </c>
      <c r="B463" s="183" t="s">
        <v>395</v>
      </c>
      <c r="C463" s="51"/>
      <c r="D463" s="51"/>
      <c r="E463" s="200"/>
      <c r="F463" s="204"/>
    </row>
    <row r="464" s="187" customFormat="1" customHeight="1" spans="1:6">
      <c r="A464" s="50">
        <v>2060201</v>
      </c>
      <c r="B464" s="50" t="s">
        <v>396</v>
      </c>
      <c r="C464" s="51"/>
      <c r="D464" s="51"/>
      <c r="E464" s="200"/>
      <c r="F464" s="204"/>
    </row>
    <row r="465" s="187" customFormat="1" customHeight="1" spans="1:6">
      <c r="A465" s="50">
        <v>2060203</v>
      </c>
      <c r="B465" s="50" t="s">
        <v>397</v>
      </c>
      <c r="C465" s="51"/>
      <c r="D465" s="51"/>
      <c r="E465" s="200"/>
      <c r="F465" s="204">
        <v>40</v>
      </c>
    </row>
    <row r="466" s="187" customFormat="1" customHeight="1" spans="1:6">
      <c r="A466" s="50">
        <v>2060204</v>
      </c>
      <c r="B466" s="50" t="s">
        <v>398</v>
      </c>
      <c r="C466" s="51"/>
      <c r="D466" s="51"/>
      <c r="E466" s="200"/>
      <c r="F466" s="204"/>
    </row>
    <row r="467" s="187" customFormat="1" customHeight="1" spans="1:6">
      <c r="A467" s="50">
        <v>2060205</v>
      </c>
      <c r="B467" s="50" t="s">
        <v>399</v>
      </c>
      <c r="C467" s="51"/>
      <c r="D467" s="51"/>
      <c r="E467" s="200"/>
      <c r="F467" s="204">
        <v>30</v>
      </c>
    </row>
    <row r="468" s="187" customFormat="1" customHeight="1" spans="1:6">
      <c r="A468" s="50">
        <v>2060206</v>
      </c>
      <c r="B468" s="50" t="s">
        <v>400</v>
      </c>
      <c r="C468" s="51"/>
      <c r="D468" s="51"/>
      <c r="E468" s="200"/>
      <c r="F468" s="204"/>
    </row>
    <row r="469" s="187" customFormat="1" customHeight="1" spans="1:6">
      <c r="A469" s="50">
        <v>2060207</v>
      </c>
      <c r="B469" s="50" t="s">
        <v>401</v>
      </c>
      <c r="C469" s="51"/>
      <c r="D469" s="51"/>
      <c r="E469" s="200"/>
      <c r="F469" s="204"/>
    </row>
    <row r="470" s="187" customFormat="1" customHeight="1" spans="1:6">
      <c r="A470" s="50">
        <v>2060299</v>
      </c>
      <c r="B470" s="50" t="s">
        <v>402</v>
      </c>
      <c r="C470" s="51"/>
      <c r="D470" s="51"/>
      <c r="E470" s="200"/>
      <c r="F470" s="204">
        <v>30</v>
      </c>
    </row>
    <row r="471" s="187" customFormat="1" customHeight="1" spans="1:6">
      <c r="A471" s="50">
        <v>20603</v>
      </c>
      <c r="B471" s="183" t="s">
        <v>403</v>
      </c>
      <c r="C471" s="51"/>
      <c r="D471" s="51">
        <v>95</v>
      </c>
      <c r="E471" s="200"/>
      <c r="F471" s="204"/>
    </row>
    <row r="472" s="187" customFormat="1" customHeight="1" spans="1:6">
      <c r="A472" s="50">
        <v>2060301</v>
      </c>
      <c r="B472" s="50" t="s">
        <v>396</v>
      </c>
      <c r="C472" s="51"/>
      <c r="D472" s="51"/>
      <c r="E472" s="200"/>
      <c r="F472" s="204"/>
    </row>
    <row r="473" s="187" customFormat="1" customHeight="1" spans="1:6">
      <c r="A473" s="50">
        <v>2060302</v>
      </c>
      <c r="B473" s="50" t="s">
        <v>404</v>
      </c>
      <c r="C473" s="51"/>
      <c r="D473" s="51">
        <v>95</v>
      </c>
      <c r="E473" s="200"/>
      <c r="F473" s="204"/>
    </row>
    <row r="474" s="187" customFormat="1" customHeight="1" spans="1:6">
      <c r="A474" s="50">
        <v>2060303</v>
      </c>
      <c r="B474" s="50" t="s">
        <v>405</v>
      </c>
      <c r="C474" s="51"/>
      <c r="D474" s="51"/>
      <c r="E474" s="200"/>
      <c r="F474" s="204"/>
    </row>
    <row r="475" s="187" customFormat="1" customHeight="1" spans="1:6">
      <c r="A475" s="50">
        <v>2060304</v>
      </c>
      <c r="B475" s="50" t="s">
        <v>406</v>
      </c>
      <c r="C475" s="51"/>
      <c r="D475" s="51"/>
      <c r="E475" s="200"/>
      <c r="F475" s="204"/>
    </row>
    <row r="476" s="187" customFormat="1" customHeight="1" spans="1:6">
      <c r="A476" s="50">
        <v>2060399</v>
      </c>
      <c r="B476" s="50" t="s">
        <v>407</v>
      </c>
      <c r="C476" s="51"/>
      <c r="D476" s="51"/>
      <c r="E476" s="200"/>
      <c r="F476" s="204"/>
    </row>
    <row r="477" s="187" customFormat="1" customHeight="1" spans="1:6">
      <c r="A477" s="50">
        <v>20604</v>
      </c>
      <c r="B477" s="183" t="s">
        <v>408</v>
      </c>
      <c r="C477" s="51"/>
      <c r="D477" s="51"/>
      <c r="E477" s="200"/>
      <c r="F477" s="204">
        <v>341</v>
      </c>
    </row>
    <row r="478" s="187" customFormat="1" customHeight="1" spans="1:6">
      <c r="A478" s="50">
        <v>2060401</v>
      </c>
      <c r="B478" s="50" t="s">
        <v>396</v>
      </c>
      <c r="C478" s="51"/>
      <c r="D478" s="51"/>
      <c r="E478" s="200"/>
      <c r="F478" s="204">
        <v>26</v>
      </c>
    </row>
    <row r="479" s="187" customFormat="1" customHeight="1" spans="1:6">
      <c r="A479" s="50">
        <v>2060404</v>
      </c>
      <c r="B479" s="50" t="s">
        <v>409</v>
      </c>
      <c r="C479" s="51"/>
      <c r="D479" s="51"/>
      <c r="E479" s="200"/>
      <c r="F479" s="204"/>
    </row>
    <row r="480" s="187" customFormat="1" customHeight="1" spans="1:6">
      <c r="A480" s="50">
        <v>2060499</v>
      </c>
      <c r="B480" s="50" t="s">
        <v>410</v>
      </c>
      <c r="C480" s="51"/>
      <c r="D480" s="51"/>
      <c r="E480" s="200"/>
      <c r="F480" s="204"/>
    </row>
    <row r="481" s="187" customFormat="1" customHeight="1" spans="1:6">
      <c r="A481" s="50">
        <v>20605</v>
      </c>
      <c r="B481" s="183" t="s">
        <v>411</v>
      </c>
      <c r="C481" s="51">
        <v>40</v>
      </c>
      <c r="D481" s="51"/>
      <c r="E481" s="200">
        <f>D481/C481</f>
        <v>0</v>
      </c>
      <c r="F481" s="204"/>
    </row>
    <row r="482" s="187" customFormat="1" customHeight="1" spans="1:6">
      <c r="A482" s="50">
        <v>2060501</v>
      </c>
      <c r="B482" s="50" t="s">
        <v>396</v>
      </c>
      <c r="C482" s="51"/>
      <c r="D482" s="51"/>
      <c r="E482" s="200"/>
      <c r="F482" s="204">
        <v>300</v>
      </c>
    </row>
    <row r="483" s="187" customFormat="1" customHeight="1" spans="1:6">
      <c r="A483" s="50">
        <v>2060502</v>
      </c>
      <c r="B483" s="50" t="s">
        <v>412</v>
      </c>
      <c r="C483" s="51"/>
      <c r="D483" s="51"/>
      <c r="E483" s="200"/>
      <c r="F483" s="204">
        <v>15</v>
      </c>
    </row>
    <row r="484" s="187" customFormat="1" customHeight="1" spans="1:6">
      <c r="A484" s="50">
        <v>2060503</v>
      </c>
      <c r="B484" s="50" t="s">
        <v>413</v>
      </c>
      <c r="C484" s="51">
        <v>40</v>
      </c>
      <c r="D484" s="51"/>
      <c r="E484" s="200">
        <f>D484/C484</f>
        <v>0</v>
      </c>
      <c r="F484" s="204"/>
    </row>
    <row r="485" s="187" customFormat="1" customHeight="1" spans="1:6">
      <c r="A485" s="50">
        <v>2060599</v>
      </c>
      <c r="B485" s="50" t="s">
        <v>414</v>
      </c>
      <c r="C485" s="51"/>
      <c r="D485" s="51"/>
      <c r="E485" s="200"/>
      <c r="F485" s="204"/>
    </row>
    <row r="486" s="187" customFormat="1" customHeight="1" spans="1:6">
      <c r="A486" s="50">
        <v>20606</v>
      </c>
      <c r="B486" s="183" t="s">
        <v>415</v>
      </c>
      <c r="C486" s="51"/>
      <c r="D486" s="51">
        <v>1516</v>
      </c>
      <c r="E486" s="200"/>
      <c r="F486" s="204"/>
    </row>
    <row r="487" s="187" customFormat="1" customHeight="1" spans="1:6">
      <c r="A487" s="50">
        <v>2060601</v>
      </c>
      <c r="B487" s="50" t="s">
        <v>416</v>
      </c>
      <c r="C487" s="51"/>
      <c r="D487" s="51"/>
      <c r="E487" s="200"/>
      <c r="F487" s="204"/>
    </row>
    <row r="488" s="187" customFormat="1" customHeight="1" spans="1:6">
      <c r="A488" s="50">
        <v>2060602</v>
      </c>
      <c r="B488" s="50" t="s">
        <v>417</v>
      </c>
      <c r="C488" s="51"/>
      <c r="D488" s="51"/>
      <c r="E488" s="200"/>
      <c r="F488" s="204"/>
    </row>
    <row r="489" s="187" customFormat="1" customHeight="1" spans="1:6">
      <c r="A489" s="50">
        <v>2060603</v>
      </c>
      <c r="B489" s="50" t="s">
        <v>418</v>
      </c>
      <c r="C489" s="51"/>
      <c r="D489" s="51"/>
      <c r="E489" s="200"/>
      <c r="F489" s="204"/>
    </row>
    <row r="490" s="187" customFormat="1" customHeight="1" spans="1:6">
      <c r="A490" s="50">
        <v>2060699</v>
      </c>
      <c r="B490" s="50" t="s">
        <v>419</v>
      </c>
      <c r="C490" s="51"/>
      <c r="D490" s="51">
        <v>1516</v>
      </c>
      <c r="E490" s="200"/>
      <c r="F490" s="204"/>
    </row>
    <row r="491" s="187" customFormat="1" customHeight="1" spans="1:6">
      <c r="A491" s="50">
        <v>20607</v>
      </c>
      <c r="B491" s="183" t="s">
        <v>420</v>
      </c>
      <c r="C491" s="51">
        <v>41</v>
      </c>
      <c r="D491" s="51">
        <v>85</v>
      </c>
      <c r="E491" s="200">
        <f>D491/C491</f>
        <v>2.07317073170732</v>
      </c>
      <c r="F491" s="204">
        <v>28</v>
      </c>
    </row>
    <row r="492" s="187" customFormat="1" customHeight="1" spans="1:6">
      <c r="A492" s="50">
        <v>2060701</v>
      </c>
      <c r="B492" s="50" t="s">
        <v>396</v>
      </c>
      <c r="C492" s="51">
        <v>9</v>
      </c>
      <c r="D492" s="51">
        <v>11</v>
      </c>
      <c r="E492" s="200"/>
      <c r="F492" s="204"/>
    </row>
    <row r="493" s="187" customFormat="1" customHeight="1" spans="1:6">
      <c r="A493" s="50">
        <v>2060702</v>
      </c>
      <c r="B493" s="50" t="s">
        <v>421</v>
      </c>
      <c r="C493" s="51">
        <v>11</v>
      </c>
      <c r="D493" s="51">
        <v>29</v>
      </c>
      <c r="E493" s="200"/>
      <c r="F493" s="204"/>
    </row>
    <row r="494" s="187" customFormat="1" customHeight="1" spans="1:6">
      <c r="A494" s="50">
        <v>2060703</v>
      </c>
      <c r="B494" s="50" t="s">
        <v>422</v>
      </c>
      <c r="C494" s="51">
        <v>3</v>
      </c>
      <c r="D494" s="51"/>
      <c r="E494" s="200"/>
      <c r="F494" s="204"/>
    </row>
    <row r="495" s="187" customFormat="1" customHeight="1" spans="1:6">
      <c r="A495" s="50">
        <v>2060704</v>
      </c>
      <c r="B495" s="50" t="s">
        <v>423</v>
      </c>
      <c r="C495" s="51"/>
      <c r="D495" s="51"/>
      <c r="E495" s="200"/>
      <c r="F495" s="204">
        <v>28</v>
      </c>
    </row>
    <row r="496" s="187" customFormat="1" customHeight="1" spans="1:6">
      <c r="A496" s="50">
        <v>2060705</v>
      </c>
      <c r="B496" s="50" t="s">
        <v>424</v>
      </c>
      <c r="C496" s="51"/>
      <c r="D496" s="51">
        <v>15</v>
      </c>
      <c r="E496" s="200"/>
      <c r="F496" s="204">
        <v>4921</v>
      </c>
    </row>
    <row r="497" s="187" customFormat="1" customHeight="1" spans="1:6">
      <c r="A497" s="50">
        <v>2060799</v>
      </c>
      <c r="B497" s="50" t="s">
        <v>425</v>
      </c>
      <c r="C497" s="51">
        <v>18</v>
      </c>
      <c r="D497" s="51">
        <v>30</v>
      </c>
      <c r="E497" s="200">
        <f>D497/C497</f>
        <v>1.66666666666667</v>
      </c>
      <c r="F497" s="204">
        <v>3569</v>
      </c>
    </row>
    <row r="498" s="187" customFormat="1" customHeight="1" spans="1:6">
      <c r="A498" s="50">
        <v>20608</v>
      </c>
      <c r="B498" s="183" t="s">
        <v>426</v>
      </c>
      <c r="C498" s="51"/>
      <c r="D498" s="51"/>
      <c r="E498" s="200"/>
      <c r="F498" s="204">
        <v>225</v>
      </c>
    </row>
    <row r="499" s="187" customFormat="1" customHeight="1" spans="1:6">
      <c r="A499" s="50">
        <v>2060801</v>
      </c>
      <c r="B499" s="50" t="s">
        <v>427</v>
      </c>
      <c r="C499" s="51"/>
      <c r="D499" s="51"/>
      <c r="E499" s="200"/>
      <c r="F499" s="204">
        <v>45</v>
      </c>
    </row>
    <row r="500" s="187" customFormat="1" customHeight="1" spans="1:6">
      <c r="A500" s="50">
        <v>2060802</v>
      </c>
      <c r="B500" s="50" t="s">
        <v>428</v>
      </c>
      <c r="C500" s="51"/>
      <c r="D500" s="51"/>
      <c r="E500" s="200"/>
      <c r="F500" s="204"/>
    </row>
    <row r="501" s="187" customFormat="1" customHeight="1" spans="1:6">
      <c r="A501" s="50">
        <v>2060899</v>
      </c>
      <c r="B501" s="50" t="s">
        <v>429</v>
      </c>
      <c r="C501" s="51"/>
      <c r="D501" s="51"/>
      <c r="E501" s="200"/>
      <c r="F501" s="204">
        <v>37</v>
      </c>
    </row>
    <row r="502" s="187" customFormat="1" customHeight="1" spans="1:6">
      <c r="A502" s="50">
        <v>20609</v>
      </c>
      <c r="B502" s="183" t="s">
        <v>430</v>
      </c>
      <c r="C502" s="51"/>
      <c r="D502" s="51">
        <v>226</v>
      </c>
      <c r="E502" s="200"/>
      <c r="F502" s="204"/>
    </row>
    <row r="503" s="187" customFormat="1" customHeight="1" spans="1:6">
      <c r="A503" s="50">
        <v>2060901</v>
      </c>
      <c r="B503" s="50" t="s">
        <v>431</v>
      </c>
      <c r="C503" s="51"/>
      <c r="D503" s="51">
        <v>176</v>
      </c>
      <c r="E503" s="200"/>
      <c r="F503" s="204"/>
    </row>
    <row r="504" s="187" customFormat="1" customHeight="1" spans="1:6">
      <c r="A504" s="50">
        <v>2060902</v>
      </c>
      <c r="B504" s="50" t="s">
        <v>432</v>
      </c>
      <c r="C504" s="51"/>
      <c r="D504" s="51">
        <v>50</v>
      </c>
      <c r="E504" s="200"/>
      <c r="F504" s="204">
        <v>379</v>
      </c>
    </row>
    <row r="505" s="187" customFormat="1" customHeight="1" spans="1:6">
      <c r="A505" s="50">
        <v>2060999</v>
      </c>
      <c r="B505" s="50" t="s">
        <v>433</v>
      </c>
      <c r="C505" s="51"/>
      <c r="D505" s="51"/>
      <c r="E505" s="200"/>
      <c r="F505" s="204">
        <v>5</v>
      </c>
    </row>
    <row r="506" s="187" customFormat="1" customHeight="1" spans="1:6">
      <c r="A506" s="50">
        <v>20699</v>
      </c>
      <c r="B506" s="183" t="s">
        <v>434</v>
      </c>
      <c r="C506" s="51">
        <v>244</v>
      </c>
      <c r="D506" s="51">
        <v>572</v>
      </c>
      <c r="E506" s="200"/>
      <c r="F506" s="204">
        <v>86</v>
      </c>
    </row>
    <row r="507" s="187" customFormat="1" customHeight="1" spans="1:6">
      <c r="A507" s="50">
        <v>2069901</v>
      </c>
      <c r="B507" s="50" t="s">
        <v>435</v>
      </c>
      <c r="C507" s="51"/>
      <c r="D507" s="51"/>
      <c r="E507" s="200"/>
      <c r="F507" s="204">
        <v>16</v>
      </c>
    </row>
    <row r="508" s="187" customFormat="1" customHeight="1" spans="1:6">
      <c r="A508" s="50">
        <v>2069902</v>
      </c>
      <c r="B508" s="50" t="s">
        <v>436</v>
      </c>
      <c r="C508" s="51"/>
      <c r="D508" s="51"/>
      <c r="E508" s="200"/>
      <c r="F508" s="204">
        <v>110</v>
      </c>
    </row>
    <row r="509" s="187" customFormat="1" customHeight="1" spans="1:6">
      <c r="A509" s="50">
        <v>2069903</v>
      </c>
      <c r="B509" s="50" t="s">
        <v>437</v>
      </c>
      <c r="C509" s="51"/>
      <c r="D509" s="51"/>
      <c r="E509" s="200"/>
      <c r="F509" s="204"/>
    </row>
    <row r="510" s="187" customFormat="1" customHeight="1" spans="1:6">
      <c r="A510" s="50">
        <v>2069999</v>
      </c>
      <c r="B510" s="50" t="s">
        <v>438</v>
      </c>
      <c r="C510" s="51">
        <v>244</v>
      </c>
      <c r="D510" s="51">
        <v>572</v>
      </c>
      <c r="E510" s="200"/>
      <c r="F510" s="204">
        <v>2666</v>
      </c>
    </row>
    <row r="511" s="187" customFormat="1" customHeight="1" spans="1:6">
      <c r="A511" s="50">
        <v>207</v>
      </c>
      <c r="B511" s="183" t="s">
        <v>439</v>
      </c>
      <c r="C511" s="51">
        <v>5090</v>
      </c>
      <c r="D511" s="51">
        <v>5074</v>
      </c>
      <c r="E511" s="200">
        <f>D511/C511</f>
        <v>0.996856581532417</v>
      </c>
      <c r="F511" s="204">
        <v>531</v>
      </c>
    </row>
    <row r="512" s="187" customFormat="1" customHeight="1" spans="1:6">
      <c r="A512" s="50">
        <v>20701</v>
      </c>
      <c r="B512" s="183" t="s">
        <v>440</v>
      </c>
      <c r="C512" s="51">
        <v>3516</v>
      </c>
      <c r="D512" s="51">
        <v>3675</v>
      </c>
      <c r="E512" s="200">
        <f>D512/C512</f>
        <v>1.04522184300341</v>
      </c>
      <c r="F512" s="204">
        <v>58</v>
      </c>
    </row>
    <row r="513" s="187" customFormat="1" customHeight="1" spans="1:6">
      <c r="A513" s="50">
        <v>2070101</v>
      </c>
      <c r="B513" s="50" t="s">
        <v>98</v>
      </c>
      <c r="C513" s="51">
        <v>569</v>
      </c>
      <c r="D513" s="51">
        <v>663</v>
      </c>
      <c r="E513" s="200">
        <f>D513/C513</f>
        <v>1.16520210896309</v>
      </c>
      <c r="F513" s="204"/>
    </row>
    <row r="514" s="187" customFormat="1" customHeight="1" spans="1:6">
      <c r="A514" s="50">
        <v>2070102</v>
      </c>
      <c r="B514" s="50" t="s">
        <v>99</v>
      </c>
      <c r="C514" s="51">
        <v>44</v>
      </c>
      <c r="D514" s="51">
        <v>32</v>
      </c>
      <c r="E514" s="200">
        <f>D514/C514</f>
        <v>0.727272727272727</v>
      </c>
      <c r="F514" s="204"/>
    </row>
    <row r="515" s="187" customFormat="1" customHeight="1" spans="1:6">
      <c r="A515" s="50">
        <v>2070103</v>
      </c>
      <c r="B515" s="50" t="s">
        <v>100</v>
      </c>
      <c r="C515" s="51"/>
      <c r="D515" s="51"/>
      <c r="E515" s="200"/>
      <c r="F515" s="204">
        <v>219</v>
      </c>
    </row>
    <row r="516" s="187" customFormat="1" customHeight="1" spans="1:6">
      <c r="A516" s="50">
        <v>2070104</v>
      </c>
      <c r="B516" s="50" t="s">
        <v>441</v>
      </c>
      <c r="C516" s="51">
        <v>66</v>
      </c>
      <c r="D516" s="51">
        <v>121</v>
      </c>
      <c r="E516" s="200">
        <f>D516/C516</f>
        <v>1.83333333333333</v>
      </c>
      <c r="F516" s="204">
        <v>254</v>
      </c>
    </row>
    <row r="517" s="187" customFormat="1" customHeight="1" spans="1:6">
      <c r="A517" s="50">
        <v>2070105</v>
      </c>
      <c r="B517" s="50" t="s">
        <v>442</v>
      </c>
      <c r="C517" s="51">
        <v>43</v>
      </c>
      <c r="D517" s="51">
        <v>61</v>
      </c>
      <c r="E517" s="200">
        <f>D517/C517</f>
        <v>1.41860465116279</v>
      </c>
      <c r="F517" s="204"/>
    </row>
    <row r="518" s="187" customFormat="1" customHeight="1" spans="1:6">
      <c r="A518" s="50">
        <v>2070106</v>
      </c>
      <c r="B518" s="50" t="s">
        <v>443</v>
      </c>
      <c r="C518" s="51"/>
      <c r="D518" s="51"/>
      <c r="E518" s="200"/>
      <c r="F518" s="204"/>
    </row>
    <row r="519" s="187" customFormat="1" customHeight="1" spans="1:6">
      <c r="A519" s="50">
        <v>2070107</v>
      </c>
      <c r="B519" s="50" t="s">
        <v>444</v>
      </c>
      <c r="C519" s="51">
        <v>384</v>
      </c>
      <c r="D519" s="51">
        <v>433</v>
      </c>
      <c r="E519" s="200">
        <f t="shared" ref="E519:E528" si="3">D519/C519</f>
        <v>1.12760416666667</v>
      </c>
      <c r="F519" s="204">
        <v>321</v>
      </c>
    </row>
    <row r="520" s="187" customFormat="1" customHeight="1" spans="1:6">
      <c r="A520" s="50">
        <v>2070108</v>
      </c>
      <c r="B520" s="50" t="s">
        <v>445</v>
      </c>
      <c r="C520" s="51"/>
      <c r="D520" s="51">
        <v>190</v>
      </c>
      <c r="E520" s="200"/>
      <c r="F520" s="204">
        <v>77</v>
      </c>
    </row>
    <row r="521" s="187" customFormat="1" customHeight="1" spans="1:6">
      <c r="A521" s="50">
        <v>2070109</v>
      </c>
      <c r="B521" s="50" t="s">
        <v>446</v>
      </c>
      <c r="C521" s="51">
        <v>71</v>
      </c>
      <c r="D521" s="51">
        <v>83</v>
      </c>
      <c r="E521" s="200">
        <f t="shared" si="3"/>
        <v>1.16901408450704</v>
      </c>
      <c r="F521" s="204">
        <v>19</v>
      </c>
    </row>
    <row r="522" s="187" customFormat="1" customHeight="1" spans="1:6">
      <c r="A522" s="50">
        <v>2070110</v>
      </c>
      <c r="B522" s="50" t="s">
        <v>447</v>
      </c>
      <c r="C522" s="51"/>
      <c r="D522" s="51"/>
      <c r="E522" s="200"/>
      <c r="F522" s="204"/>
    </row>
    <row r="523" s="187" customFormat="1" customHeight="1" spans="1:6">
      <c r="A523" s="50">
        <v>2070111</v>
      </c>
      <c r="B523" s="50" t="s">
        <v>448</v>
      </c>
      <c r="C523" s="51">
        <v>41</v>
      </c>
      <c r="D523" s="51">
        <v>79</v>
      </c>
      <c r="E523" s="200">
        <f t="shared" si="3"/>
        <v>1.92682926829268</v>
      </c>
      <c r="F523" s="204"/>
    </row>
    <row r="524" s="187" customFormat="1" customHeight="1" spans="1:6">
      <c r="A524" s="50">
        <v>2070112</v>
      </c>
      <c r="B524" s="50" t="s">
        <v>449</v>
      </c>
      <c r="C524" s="51">
        <v>78</v>
      </c>
      <c r="D524" s="51">
        <v>48</v>
      </c>
      <c r="E524" s="200">
        <f t="shared" si="3"/>
        <v>0.615384615384615</v>
      </c>
      <c r="F524" s="204">
        <v>5</v>
      </c>
    </row>
    <row r="525" s="187" customFormat="1" customHeight="1" spans="1:6">
      <c r="A525" s="50">
        <v>2070113</v>
      </c>
      <c r="B525" s="50" t="s">
        <v>450</v>
      </c>
      <c r="C525" s="51">
        <v>1954</v>
      </c>
      <c r="D525" s="51">
        <v>1389</v>
      </c>
      <c r="E525" s="200">
        <f t="shared" si="3"/>
        <v>0.710849539406346</v>
      </c>
      <c r="F525" s="204"/>
    </row>
    <row r="526" s="187" customFormat="1" customHeight="1" spans="1:6">
      <c r="A526" s="50">
        <v>2070114</v>
      </c>
      <c r="B526" s="50" t="s">
        <v>451</v>
      </c>
      <c r="C526" s="51">
        <v>33</v>
      </c>
      <c r="D526" s="51">
        <v>1</v>
      </c>
      <c r="E526" s="200">
        <f t="shared" si="3"/>
        <v>0.0303030303030303</v>
      </c>
      <c r="F526" s="204">
        <v>180</v>
      </c>
    </row>
    <row r="527" s="187" customFormat="1" customHeight="1" spans="1:6">
      <c r="A527" s="50">
        <v>2070199</v>
      </c>
      <c r="B527" s="50" t="s">
        <v>452</v>
      </c>
      <c r="C527" s="51">
        <v>233</v>
      </c>
      <c r="D527" s="51">
        <v>575</v>
      </c>
      <c r="E527" s="200">
        <f t="shared" si="3"/>
        <v>2.46781115879828</v>
      </c>
      <c r="F527" s="204">
        <v>40</v>
      </c>
    </row>
    <row r="528" s="187" customFormat="1" customHeight="1" spans="1:6">
      <c r="A528" s="50">
        <v>20702</v>
      </c>
      <c r="B528" s="183" t="s">
        <v>453</v>
      </c>
      <c r="C528" s="51">
        <v>431</v>
      </c>
      <c r="D528" s="51">
        <v>306</v>
      </c>
      <c r="E528" s="200">
        <f t="shared" si="3"/>
        <v>0.709976798143852</v>
      </c>
      <c r="F528" s="204"/>
    </row>
    <row r="529" s="187" customFormat="1" customHeight="1" spans="1:6">
      <c r="A529" s="50">
        <v>2070201</v>
      </c>
      <c r="B529" s="50" t="s">
        <v>98</v>
      </c>
      <c r="C529" s="51"/>
      <c r="D529" s="51"/>
      <c r="E529" s="200"/>
      <c r="F529" s="204"/>
    </row>
    <row r="530" s="187" customFormat="1" customHeight="1" spans="1:6">
      <c r="A530" s="50">
        <v>2070202</v>
      </c>
      <c r="B530" s="50" t="s">
        <v>99</v>
      </c>
      <c r="C530" s="51"/>
      <c r="D530" s="51"/>
      <c r="E530" s="200"/>
      <c r="F530" s="204">
        <v>290</v>
      </c>
    </row>
    <row r="531" s="187" customFormat="1" customHeight="1" spans="1:6">
      <c r="A531" s="50">
        <v>2070203</v>
      </c>
      <c r="B531" s="50" t="s">
        <v>100</v>
      </c>
      <c r="C531" s="51"/>
      <c r="D531" s="51"/>
      <c r="E531" s="200"/>
      <c r="F531" s="204">
        <v>138</v>
      </c>
    </row>
    <row r="532" s="187" customFormat="1" customHeight="1" spans="1:6">
      <c r="A532" s="50">
        <v>2070204</v>
      </c>
      <c r="B532" s="50" t="s">
        <v>454</v>
      </c>
      <c r="C532" s="51">
        <v>303</v>
      </c>
      <c r="D532" s="51">
        <v>48</v>
      </c>
      <c r="E532" s="200">
        <f>D532/C532</f>
        <v>0.158415841584158</v>
      </c>
      <c r="F532" s="204">
        <v>25</v>
      </c>
    </row>
    <row r="533" s="187" customFormat="1" customHeight="1" spans="1:6">
      <c r="A533" s="50">
        <v>2070205</v>
      </c>
      <c r="B533" s="50" t="s">
        <v>455</v>
      </c>
      <c r="C533" s="51">
        <v>128</v>
      </c>
      <c r="D533" s="51">
        <v>258</v>
      </c>
      <c r="E533" s="200">
        <f>D533/C533</f>
        <v>2.015625</v>
      </c>
      <c r="F533" s="204"/>
    </row>
    <row r="534" s="187" customFormat="1" customHeight="1" spans="1:6">
      <c r="A534" s="50">
        <v>2070206</v>
      </c>
      <c r="B534" s="50" t="s">
        <v>456</v>
      </c>
      <c r="C534" s="51"/>
      <c r="D534" s="51"/>
      <c r="E534" s="200"/>
      <c r="F534" s="204">
        <v>2</v>
      </c>
    </row>
    <row r="535" s="187" customFormat="1" customHeight="1" spans="1:6">
      <c r="A535" s="50">
        <v>2070299</v>
      </c>
      <c r="B535" s="50" t="s">
        <v>457</v>
      </c>
      <c r="C535" s="51"/>
      <c r="D535" s="51"/>
      <c r="E535" s="200"/>
      <c r="F535" s="204">
        <v>29</v>
      </c>
    </row>
    <row r="536" s="187" customFormat="1" customHeight="1" spans="1:6">
      <c r="A536" s="50">
        <v>20703</v>
      </c>
      <c r="B536" s="183" t="s">
        <v>458</v>
      </c>
      <c r="C536" s="51">
        <v>540</v>
      </c>
      <c r="D536" s="51">
        <v>348</v>
      </c>
      <c r="E536" s="200">
        <f>D536/C536</f>
        <v>0.644444444444444</v>
      </c>
      <c r="F536" s="204">
        <v>45</v>
      </c>
    </row>
    <row r="537" s="187" customFormat="1" customHeight="1" spans="1:6">
      <c r="A537" s="50">
        <v>2070301</v>
      </c>
      <c r="B537" s="50" t="s">
        <v>98</v>
      </c>
      <c r="C537" s="51">
        <v>49</v>
      </c>
      <c r="D537" s="51">
        <v>70</v>
      </c>
      <c r="E537" s="200">
        <f>D537/C537</f>
        <v>1.42857142857143</v>
      </c>
      <c r="F537" s="204"/>
    </row>
    <row r="538" s="187" customFormat="1" customHeight="1" spans="1:6">
      <c r="A538" s="50">
        <v>2070302</v>
      </c>
      <c r="B538" s="50" t="s">
        <v>99</v>
      </c>
      <c r="C538" s="51"/>
      <c r="D538" s="51">
        <v>5</v>
      </c>
      <c r="E538" s="200"/>
      <c r="F538" s="204"/>
    </row>
    <row r="539" s="187" customFormat="1" customHeight="1" spans="1:6">
      <c r="A539" s="50">
        <v>2070303</v>
      </c>
      <c r="B539" s="50" t="s">
        <v>100</v>
      </c>
      <c r="C539" s="51"/>
      <c r="D539" s="51"/>
      <c r="E539" s="200"/>
      <c r="F539" s="204"/>
    </row>
    <row r="540" s="187" customFormat="1" customHeight="1" spans="1:6">
      <c r="A540" s="50">
        <v>2070304</v>
      </c>
      <c r="B540" s="50" t="s">
        <v>459</v>
      </c>
      <c r="C540" s="51"/>
      <c r="D540" s="51"/>
      <c r="E540" s="200"/>
      <c r="F540" s="204">
        <v>51</v>
      </c>
    </row>
    <row r="541" s="187" customFormat="1" customHeight="1" spans="1:6">
      <c r="A541" s="50">
        <v>2070305</v>
      </c>
      <c r="B541" s="50" t="s">
        <v>460</v>
      </c>
      <c r="C541" s="51"/>
      <c r="D541" s="51">
        <v>9</v>
      </c>
      <c r="E541" s="200"/>
      <c r="F541" s="204">
        <v>210</v>
      </c>
    </row>
    <row r="542" s="187" customFormat="1" customHeight="1" spans="1:6">
      <c r="A542" s="50">
        <v>2070306</v>
      </c>
      <c r="B542" s="50" t="s">
        <v>461</v>
      </c>
      <c r="C542" s="51"/>
      <c r="D542" s="51"/>
      <c r="E542" s="200"/>
      <c r="F542" s="204"/>
    </row>
    <row r="543" s="187" customFormat="1" customHeight="1" spans="1:6">
      <c r="A543" s="50">
        <v>2070307</v>
      </c>
      <c r="B543" s="50" t="s">
        <v>462</v>
      </c>
      <c r="C543" s="51">
        <v>479</v>
      </c>
      <c r="D543" s="51">
        <v>195</v>
      </c>
      <c r="E543" s="200">
        <f>D543/C543</f>
        <v>0.407098121085595</v>
      </c>
      <c r="F543" s="204"/>
    </row>
    <row r="544" s="187" customFormat="1" customHeight="1" spans="1:6">
      <c r="A544" s="50">
        <v>2070308</v>
      </c>
      <c r="B544" s="50" t="s">
        <v>463</v>
      </c>
      <c r="C544" s="51">
        <v>10</v>
      </c>
      <c r="D544" s="51">
        <v>10</v>
      </c>
      <c r="E544" s="200">
        <f>D544/C544</f>
        <v>1</v>
      </c>
      <c r="F544" s="204">
        <v>210</v>
      </c>
    </row>
    <row r="545" s="187" customFormat="1" customHeight="1" spans="1:6">
      <c r="A545" s="50">
        <v>2070309</v>
      </c>
      <c r="B545" s="50" t="s">
        <v>464</v>
      </c>
      <c r="C545" s="51"/>
      <c r="D545" s="51"/>
      <c r="E545" s="200"/>
      <c r="F545" s="204">
        <v>10701</v>
      </c>
    </row>
    <row r="546" s="187" customFormat="1" customHeight="1" spans="1:6">
      <c r="A546" s="50">
        <v>2070399</v>
      </c>
      <c r="B546" s="50" t="s">
        <v>465</v>
      </c>
      <c r="C546" s="51">
        <v>2</v>
      </c>
      <c r="D546" s="51">
        <v>59</v>
      </c>
      <c r="E546" s="200"/>
      <c r="F546" s="204">
        <v>583</v>
      </c>
    </row>
    <row r="547" s="187" customFormat="1" customHeight="1" spans="1:6">
      <c r="A547" s="50">
        <v>20706</v>
      </c>
      <c r="B547" s="156" t="s">
        <v>466</v>
      </c>
      <c r="C547" s="51">
        <v>8</v>
      </c>
      <c r="D547" s="51">
        <v>18</v>
      </c>
      <c r="E547" s="200"/>
      <c r="F547" s="204">
        <v>535</v>
      </c>
    </row>
    <row r="548" s="187" customFormat="1" customHeight="1" spans="1:6">
      <c r="A548" s="50">
        <v>2070601</v>
      </c>
      <c r="B548" s="157" t="s">
        <v>98</v>
      </c>
      <c r="C548" s="51"/>
      <c r="D548" s="51"/>
      <c r="E548" s="200"/>
      <c r="F548" s="204">
        <v>43</v>
      </c>
    </row>
    <row r="549" s="187" customFormat="1" customHeight="1" spans="1:6">
      <c r="A549" s="50">
        <v>2070602</v>
      </c>
      <c r="B549" s="157" t="s">
        <v>99</v>
      </c>
      <c r="C549" s="51"/>
      <c r="D549" s="51"/>
      <c r="E549" s="200"/>
      <c r="F549" s="204"/>
    </row>
    <row r="550" s="187" customFormat="1" customHeight="1" spans="1:6">
      <c r="A550" s="50">
        <v>2070603</v>
      </c>
      <c r="B550" s="157" t="s">
        <v>100</v>
      </c>
      <c r="C550" s="51"/>
      <c r="D550" s="51"/>
      <c r="E550" s="200"/>
      <c r="F550" s="204"/>
    </row>
    <row r="551" s="187" customFormat="1" customHeight="1" spans="1:6">
      <c r="A551" s="50">
        <v>2070604</v>
      </c>
      <c r="B551" s="157" t="s">
        <v>467</v>
      </c>
      <c r="C551" s="51"/>
      <c r="D551" s="51"/>
      <c r="E551" s="200"/>
      <c r="F551" s="204"/>
    </row>
    <row r="552" s="187" customFormat="1" customHeight="1" spans="1:6">
      <c r="A552" s="50">
        <v>2070605</v>
      </c>
      <c r="B552" s="157" t="s">
        <v>468</v>
      </c>
      <c r="C552" s="51"/>
      <c r="D552" s="51"/>
      <c r="E552" s="200"/>
      <c r="F552" s="204"/>
    </row>
    <row r="553" s="187" customFormat="1" customHeight="1" spans="1:6">
      <c r="A553" s="50">
        <v>2070606</v>
      </c>
      <c r="B553" s="157" t="s">
        <v>469</v>
      </c>
      <c r="C553" s="51"/>
      <c r="D553" s="51"/>
      <c r="E553" s="200"/>
      <c r="F553" s="204"/>
    </row>
    <row r="554" s="187" customFormat="1" customHeight="1" spans="1:6">
      <c r="A554" s="50">
        <v>2070607</v>
      </c>
      <c r="B554" s="157" t="s">
        <v>470</v>
      </c>
      <c r="C554" s="51">
        <v>8</v>
      </c>
      <c r="D554" s="51">
        <v>18</v>
      </c>
      <c r="E554" s="200"/>
      <c r="F554" s="204"/>
    </row>
    <row r="555" s="187" customFormat="1" customHeight="1" spans="1:6">
      <c r="A555" s="50">
        <v>2070699</v>
      </c>
      <c r="B555" s="157" t="s">
        <v>471</v>
      </c>
      <c r="C555" s="51"/>
      <c r="D555" s="51"/>
      <c r="E555" s="200"/>
      <c r="F555" s="204"/>
    </row>
    <row r="556" s="187" customFormat="1" customHeight="1" spans="1:6">
      <c r="A556" s="50">
        <v>20708</v>
      </c>
      <c r="B556" s="156" t="s">
        <v>472</v>
      </c>
      <c r="C556" s="51">
        <v>373</v>
      </c>
      <c r="D556" s="51">
        <v>470</v>
      </c>
      <c r="E556" s="200">
        <f>D556/C556</f>
        <v>1.26005361930295</v>
      </c>
      <c r="F556" s="204"/>
    </row>
    <row r="557" s="187" customFormat="1" customHeight="1" spans="1:6">
      <c r="A557" s="50">
        <v>2070801</v>
      </c>
      <c r="B557" s="157" t="s">
        <v>98</v>
      </c>
      <c r="C557" s="51">
        <v>190</v>
      </c>
      <c r="D557" s="51">
        <v>238</v>
      </c>
      <c r="E557" s="200"/>
      <c r="F557" s="204"/>
    </row>
    <row r="558" s="187" customFormat="1" customHeight="1" spans="1:6">
      <c r="A558" s="50">
        <v>2070802</v>
      </c>
      <c r="B558" s="157" t="s">
        <v>99</v>
      </c>
      <c r="C558" s="51">
        <v>125</v>
      </c>
      <c r="D558" s="51">
        <v>124</v>
      </c>
      <c r="E558" s="200"/>
      <c r="F558" s="204">
        <v>4</v>
      </c>
    </row>
    <row r="559" s="187" customFormat="1" customHeight="1" spans="1:6">
      <c r="A559" s="50">
        <v>2070803</v>
      </c>
      <c r="B559" s="157" t="s">
        <v>100</v>
      </c>
      <c r="C559" s="51"/>
      <c r="D559" s="51"/>
      <c r="E559" s="200"/>
      <c r="F559" s="204">
        <v>1</v>
      </c>
    </row>
    <row r="560" s="187" customFormat="1" customHeight="1" spans="1:6">
      <c r="A560" s="50">
        <v>2070804</v>
      </c>
      <c r="B560" s="157" t="s">
        <v>473</v>
      </c>
      <c r="C560" s="51"/>
      <c r="D560" s="51"/>
      <c r="E560" s="200" t="e">
        <f>D560/C560</f>
        <v>#DIV/0!</v>
      </c>
      <c r="F560" s="204">
        <v>283</v>
      </c>
    </row>
    <row r="561" s="187" customFormat="1" customHeight="1" spans="1:6">
      <c r="A561" s="50">
        <v>2070805</v>
      </c>
      <c r="B561" s="157" t="s">
        <v>474</v>
      </c>
      <c r="C561" s="51"/>
      <c r="D561" s="51"/>
      <c r="E561" s="200"/>
      <c r="F561" s="204">
        <v>216</v>
      </c>
    </row>
    <row r="562" s="187" customFormat="1" customHeight="1" spans="1:6">
      <c r="A562" s="50">
        <v>2070806</v>
      </c>
      <c r="B562" s="157" t="s">
        <v>475</v>
      </c>
      <c r="C562" s="51"/>
      <c r="D562" s="51"/>
      <c r="E562" s="200"/>
      <c r="F562" s="204">
        <v>13</v>
      </c>
    </row>
    <row r="563" s="187" customFormat="1" customHeight="1" spans="1:6">
      <c r="A563" s="50">
        <v>2070899</v>
      </c>
      <c r="B563" s="157" t="s">
        <v>476</v>
      </c>
      <c r="C563" s="51">
        <v>58</v>
      </c>
      <c r="D563" s="51">
        <v>108</v>
      </c>
      <c r="E563" s="200">
        <f>D563/C563</f>
        <v>1.86206896551724</v>
      </c>
      <c r="F563" s="204"/>
    </row>
    <row r="564" s="187" customFormat="1" customHeight="1" spans="1:6">
      <c r="A564" s="50">
        <v>20799</v>
      </c>
      <c r="B564" s="183" t="s">
        <v>477</v>
      </c>
      <c r="C564" s="51">
        <v>222</v>
      </c>
      <c r="D564" s="51">
        <v>257</v>
      </c>
      <c r="E564" s="200">
        <f>D564/C564</f>
        <v>1.15765765765766</v>
      </c>
      <c r="F564" s="204"/>
    </row>
    <row r="565" s="187" customFormat="1" customHeight="1" spans="1:6">
      <c r="A565" s="50">
        <v>2079902</v>
      </c>
      <c r="B565" s="50" t="s">
        <v>478</v>
      </c>
      <c r="C565" s="51"/>
      <c r="D565" s="51">
        <v>15</v>
      </c>
      <c r="E565" s="200"/>
      <c r="F565" s="204"/>
    </row>
    <row r="566" s="187" customFormat="1" customHeight="1" spans="1:6">
      <c r="A566" s="50">
        <v>2079903</v>
      </c>
      <c r="B566" s="50" t="s">
        <v>479</v>
      </c>
      <c r="C566" s="51"/>
      <c r="D566" s="51"/>
      <c r="E566" s="200"/>
      <c r="F566" s="204"/>
    </row>
    <row r="567" s="187" customFormat="1" customHeight="1" spans="1:6">
      <c r="A567" s="50">
        <v>2079999</v>
      </c>
      <c r="B567" s="50" t="s">
        <v>480</v>
      </c>
      <c r="C567" s="51">
        <v>222</v>
      </c>
      <c r="D567" s="51">
        <v>242</v>
      </c>
      <c r="E567" s="200">
        <f t="shared" ref="E567:E571" si="4">D567/C567</f>
        <v>1.09009009009009</v>
      </c>
      <c r="F567" s="204">
        <v>10</v>
      </c>
    </row>
    <row r="568" s="187" customFormat="1" customHeight="1" spans="1:6">
      <c r="A568" s="50">
        <v>208</v>
      </c>
      <c r="B568" s="183" t="s">
        <v>481</v>
      </c>
      <c r="C568" s="51">
        <v>14089</v>
      </c>
      <c r="D568" s="51">
        <v>17309</v>
      </c>
      <c r="E568" s="200">
        <f t="shared" si="4"/>
        <v>1.22854709347718</v>
      </c>
      <c r="F568" s="204"/>
    </row>
    <row r="569" s="187" customFormat="1" customHeight="1" spans="1:6">
      <c r="A569" s="50">
        <v>20801</v>
      </c>
      <c r="B569" s="183" t="s">
        <v>482</v>
      </c>
      <c r="C569" s="51">
        <v>597</v>
      </c>
      <c r="D569" s="51">
        <v>729</v>
      </c>
      <c r="E569" s="200">
        <f t="shared" si="4"/>
        <v>1.22110552763819</v>
      </c>
      <c r="F569" s="204"/>
    </row>
    <row r="570" s="187" customFormat="1" customHeight="1" spans="1:6">
      <c r="A570" s="50">
        <v>2080101</v>
      </c>
      <c r="B570" s="50" t="s">
        <v>98</v>
      </c>
      <c r="C570" s="51">
        <v>515</v>
      </c>
      <c r="D570" s="51">
        <v>574</v>
      </c>
      <c r="E570" s="200">
        <f t="shared" si="4"/>
        <v>1.11456310679612</v>
      </c>
      <c r="F570" s="204">
        <v>44</v>
      </c>
    </row>
    <row r="571" s="187" customFormat="1" customHeight="1" spans="1:6">
      <c r="A571" s="50">
        <v>2080102</v>
      </c>
      <c r="B571" s="50" t="s">
        <v>99</v>
      </c>
      <c r="C571" s="51">
        <v>2</v>
      </c>
      <c r="D571" s="51">
        <v>37</v>
      </c>
      <c r="E571" s="200">
        <f t="shared" si="4"/>
        <v>18.5</v>
      </c>
      <c r="F571" s="204">
        <v>4393</v>
      </c>
    </row>
    <row r="572" s="187" customFormat="1" customHeight="1" spans="1:6">
      <c r="A572" s="50">
        <v>2080103</v>
      </c>
      <c r="B572" s="50" t="s">
        <v>100</v>
      </c>
      <c r="C572" s="51"/>
      <c r="D572" s="51"/>
      <c r="E572" s="200"/>
      <c r="F572" s="204">
        <v>816</v>
      </c>
    </row>
    <row r="573" s="187" customFormat="1" customHeight="1" spans="1:6">
      <c r="A573" s="50">
        <v>2080104</v>
      </c>
      <c r="B573" s="50" t="s">
        <v>483</v>
      </c>
      <c r="C573" s="51"/>
      <c r="D573" s="51"/>
      <c r="E573" s="200"/>
      <c r="F573" s="204">
        <v>1183</v>
      </c>
    </row>
    <row r="574" s="187" customFormat="1" customHeight="1" spans="1:6">
      <c r="A574" s="50">
        <v>2080105</v>
      </c>
      <c r="B574" s="50" t="s">
        <v>484</v>
      </c>
      <c r="C574" s="51"/>
      <c r="D574" s="51"/>
      <c r="E574" s="200"/>
      <c r="F574" s="204"/>
    </row>
    <row r="575" s="187" customFormat="1" customHeight="1" spans="1:6">
      <c r="A575" s="50">
        <v>2080106</v>
      </c>
      <c r="B575" s="50" t="s">
        <v>485</v>
      </c>
      <c r="C575" s="51"/>
      <c r="D575" s="51"/>
      <c r="E575" s="200"/>
      <c r="F575" s="204"/>
    </row>
    <row r="576" s="187" customFormat="1" customHeight="1" spans="1:6">
      <c r="A576" s="50">
        <v>2080107</v>
      </c>
      <c r="B576" s="50" t="s">
        <v>486</v>
      </c>
      <c r="C576" s="51"/>
      <c r="D576" s="51"/>
      <c r="E576" s="200"/>
      <c r="F576" s="204"/>
    </row>
    <row r="577" s="187" customFormat="1" customHeight="1" spans="1:6">
      <c r="A577" s="50">
        <v>2080108</v>
      </c>
      <c r="B577" s="50" t="s">
        <v>139</v>
      </c>
      <c r="C577" s="51"/>
      <c r="D577" s="51"/>
      <c r="E577" s="200"/>
      <c r="F577" s="204"/>
    </row>
    <row r="578" s="187" customFormat="1" customHeight="1" spans="1:6">
      <c r="A578" s="50">
        <v>2080109</v>
      </c>
      <c r="B578" s="50" t="s">
        <v>487</v>
      </c>
      <c r="C578" s="51"/>
      <c r="D578" s="51"/>
      <c r="E578" s="200"/>
      <c r="F578" s="204">
        <v>2394</v>
      </c>
    </row>
    <row r="579" s="187" customFormat="1" customHeight="1" spans="1:6">
      <c r="A579" s="50">
        <v>2080110</v>
      </c>
      <c r="B579" s="50" t="s">
        <v>488</v>
      </c>
      <c r="C579" s="51"/>
      <c r="D579" s="51"/>
      <c r="E579" s="200"/>
      <c r="F579" s="204"/>
    </row>
    <row r="580" s="187" customFormat="1" customHeight="1" spans="1:6">
      <c r="A580" s="50">
        <v>2080111</v>
      </c>
      <c r="B580" s="50" t="s">
        <v>489</v>
      </c>
      <c r="C580" s="51"/>
      <c r="D580" s="51"/>
      <c r="E580" s="200"/>
      <c r="F580" s="204">
        <v>6</v>
      </c>
    </row>
    <row r="581" s="187" customFormat="1" customHeight="1" spans="1:6">
      <c r="A581" s="50">
        <v>2080112</v>
      </c>
      <c r="B581" s="50" t="s">
        <v>490</v>
      </c>
      <c r="C581" s="51"/>
      <c r="D581" s="51"/>
      <c r="E581" s="200"/>
      <c r="F581" s="204">
        <v>6</v>
      </c>
    </row>
    <row r="582" s="187" customFormat="1" customHeight="1" spans="1:6">
      <c r="A582" s="50">
        <v>2080116</v>
      </c>
      <c r="B582" s="50" t="s">
        <v>491</v>
      </c>
      <c r="C582" s="51">
        <v>10</v>
      </c>
      <c r="D582" s="51">
        <v>7</v>
      </c>
      <c r="E582" s="200"/>
      <c r="F582" s="204"/>
    </row>
    <row r="583" s="187" customFormat="1" customHeight="1" spans="1:6">
      <c r="A583" s="50">
        <v>2080199</v>
      </c>
      <c r="B583" s="50" t="s">
        <v>492</v>
      </c>
      <c r="C583" s="51">
        <v>70</v>
      </c>
      <c r="D583" s="51">
        <v>111</v>
      </c>
      <c r="E583" s="200"/>
      <c r="F583" s="204"/>
    </row>
    <row r="584" s="187" customFormat="1" customHeight="1" spans="1:6">
      <c r="A584" s="50">
        <v>20802</v>
      </c>
      <c r="B584" s="183" t="s">
        <v>493</v>
      </c>
      <c r="C584" s="51">
        <v>245</v>
      </c>
      <c r="D584" s="51">
        <v>335</v>
      </c>
      <c r="E584" s="200">
        <f>D584/C584</f>
        <v>1.36734693877551</v>
      </c>
      <c r="F584" s="204"/>
    </row>
    <row r="585" s="187" customFormat="1" customHeight="1" spans="1:6">
      <c r="A585" s="50">
        <v>2080201</v>
      </c>
      <c r="B585" s="50" t="s">
        <v>98</v>
      </c>
      <c r="C585" s="51">
        <v>204</v>
      </c>
      <c r="D585" s="51">
        <v>251</v>
      </c>
      <c r="E585" s="200">
        <f>D585/C585</f>
        <v>1.23039215686275</v>
      </c>
      <c r="F585" s="204">
        <v>1245</v>
      </c>
    </row>
    <row r="586" s="187" customFormat="1" customHeight="1" spans="1:6">
      <c r="A586" s="50">
        <v>2080202</v>
      </c>
      <c r="B586" s="50" t="s">
        <v>99</v>
      </c>
      <c r="C586" s="51">
        <v>3</v>
      </c>
      <c r="D586" s="51">
        <v>3</v>
      </c>
      <c r="E586" s="200">
        <f>D586/C586</f>
        <v>1</v>
      </c>
      <c r="F586" s="204">
        <v>26</v>
      </c>
    </row>
    <row r="587" s="187" customFormat="1" customHeight="1" spans="1:6">
      <c r="A587" s="50">
        <v>2080203</v>
      </c>
      <c r="B587" s="50" t="s">
        <v>100</v>
      </c>
      <c r="C587" s="51"/>
      <c r="D587" s="51"/>
      <c r="E587" s="200"/>
      <c r="F587" s="204"/>
    </row>
    <row r="588" s="187" customFormat="1" customHeight="1" spans="1:6">
      <c r="A588" s="50">
        <v>2080206</v>
      </c>
      <c r="B588" s="50" t="s">
        <v>494</v>
      </c>
      <c r="C588" s="51"/>
      <c r="D588" s="51"/>
      <c r="E588" s="200"/>
      <c r="F588" s="204"/>
    </row>
    <row r="589" s="187" customFormat="1" customHeight="1" spans="1:6">
      <c r="A589" s="50">
        <v>2080207</v>
      </c>
      <c r="B589" s="50" t="s">
        <v>495</v>
      </c>
      <c r="C589" s="51"/>
      <c r="D589" s="51">
        <v>30</v>
      </c>
      <c r="E589" s="200"/>
      <c r="F589" s="204">
        <v>187</v>
      </c>
    </row>
    <row r="590" s="187" customFormat="1" customHeight="1" spans="1:6">
      <c r="A590" s="50">
        <v>2080208</v>
      </c>
      <c r="B590" s="50" t="s">
        <v>496</v>
      </c>
      <c r="C590" s="51"/>
      <c r="D590" s="51"/>
      <c r="E590" s="200"/>
      <c r="F590" s="204"/>
    </row>
    <row r="591" s="187" customFormat="1" customHeight="1" spans="1:6">
      <c r="A591" s="50">
        <v>2080299</v>
      </c>
      <c r="B591" s="50" t="s">
        <v>497</v>
      </c>
      <c r="C591" s="51">
        <v>38</v>
      </c>
      <c r="D591" s="51">
        <v>51</v>
      </c>
      <c r="E591" s="200">
        <f>D591/C591</f>
        <v>1.34210526315789</v>
      </c>
      <c r="F591" s="204">
        <v>38</v>
      </c>
    </row>
    <row r="592" s="187" customFormat="1" customHeight="1" spans="1:6">
      <c r="A592" s="50">
        <v>20804</v>
      </c>
      <c r="B592" s="183" t="s">
        <v>498</v>
      </c>
      <c r="C592" s="51"/>
      <c r="D592" s="51"/>
      <c r="E592" s="200"/>
      <c r="F592" s="204"/>
    </row>
    <row r="593" s="187" customFormat="1" customHeight="1" spans="1:6">
      <c r="A593" s="50">
        <v>2080402</v>
      </c>
      <c r="B593" s="50" t="s">
        <v>499</v>
      </c>
      <c r="C593" s="51"/>
      <c r="D593" s="51"/>
      <c r="E593" s="200"/>
      <c r="F593" s="204"/>
    </row>
    <row r="594" s="187" customFormat="1" customHeight="1" spans="1:6">
      <c r="A594" s="50">
        <v>20805</v>
      </c>
      <c r="B594" s="183" t="s">
        <v>500</v>
      </c>
      <c r="C594" s="51">
        <v>5866</v>
      </c>
      <c r="D594" s="51">
        <v>6241</v>
      </c>
      <c r="E594" s="200">
        <f>D594/C594</f>
        <v>1.06392771905898</v>
      </c>
      <c r="F594" s="204">
        <v>994</v>
      </c>
    </row>
    <row r="595" s="187" customFormat="1" customHeight="1" spans="1:6">
      <c r="A595" s="50">
        <v>2080501</v>
      </c>
      <c r="B595" s="50" t="s">
        <v>501</v>
      </c>
      <c r="C595" s="51">
        <v>1147</v>
      </c>
      <c r="D595" s="51">
        <v>741</v>
      </c>
      <c r="E595" s="200">
        <f>D595/C595</f>
        <v>0.646033129904098</v>
      </c>
      <c r="F595" s="204">
        <v>677</v>
      </c>
    </row>
    <row r="596" s="187" customFormat="1" customHeight="1" spans="1:6">
      <c r="A596" s="50">
        <v>2080502</v>
      </c>
      <c r="B596" s="50" t="s">
        <v>502</v>
      </c>
      <c r="C596" s="51">
        <v>45</v>
      </c>
      <c r="D596" s="51">
        <v>17</v>
      </c>
      <c r="E596" s="200">
        <f>D596/C596</f>
        <v>0.377777777777778</v>
      </c>
      <c r="F596" s="204">
        <v>593</v>
      </c>
    </row>
    <row r="597" s="187" customFormat="1" customHeight="1" spans="1:6">
      <c r="A597" s="50">
        <v>2080503</v>
      </c>
      <c r="B597" s="50" t="s">
        <v>503</v>
      </c>
      <c r="C597" s="51"/>
      <c r="D597" s="51"/>
      <c r="E597" s="200"/>
      <c r="F597" s="204"/>
    </row>
    <row r="598" s="187" customFormat="1" customHeight="1" spans="1:6">
      <c r="A598" s="50">
        <v>2080505</v>
      </c>
      <c r="B598" s="50" t="s">
        <v>504</v>
      </c>
      <c r="C598" s="51">
        <v>2698</v>
      </c>
      <c r="D598" s="51">
        <v>3355</v>
      </c>
      <c r="E598" s="200">
        <f>D598/C598</f>
        <v>1.24351371386212</v>
      </c>
      <c r="F598" s="204"/>
    </row>
    <row r="599" s="187" customFormat="1" customHeight="1" spans="1:6">
      <c r="A599" s="50">
        <v>2080506</v>
      </c>
      <c r="B599" s="50" t="s">
        <v>505</v>
      </c>
      <c r="C599" s="51">
        <v>566</v>
      </c>
      <c r="D599" s="51">
        <v>286</v>
      </c>
      <c r="E599" s="200">
        <f>D599/C599</f>
        <v>0.50530035335689</v>
      </c>
      <c r="F599" s="204"/>
    </row>
    <row r="600" s="187" customFormat="1" customHeight="1" spans="1:6">
      <c r="A600" s="50">
        <v>2080507</v>
      </c>
      <c r="B600" s="50" t="s">
        <v>506</v>
      </c>
      <c r="C600" s="51">
        <v>1333</v>
      </c>
      <c r="D600" s="51">
        <v>1806</v>
      </c>
      <c r="E600" s="200">
        <f>D600/C600</f>
        <v>1.35483870967742</v>
      </c>
      <c r="F600" s="204"/>
    </row>
    <row r="601" s="187" customFormat="1" customHeight="1" spans="1:6">
      <c r="A601" s="50">
        <v>2080508</v>
      </c>
      <c r="B601" s="50" t="s">
        <v>507</v>
      </c>
      <c r="C601" s="51">
        <v>76</v>
      </c>
      <c r="D601" s="51">
        <v>36</v>
      </c>
      <c r="E601" s="200"/>
      <c r="F601" s="204"/>
    </row>
    <row r="602" s="187" customFormat="1" customHeight="1" spans="1:6">
      <c r="A602" s="50">
        <v>2080599</v>
      </c>
      <c r="B602" s="50" t="s">
        <v>508</v>
      </c>
      <c r="C602" s="51">
        <v>1</v>
      </c>
      <c r="D602" s="51"/>
      <c r="E602" s="200">
        <f>D602/C602</f>
        <v>0</v>
      </c>
      <c r="F602" s="204"/>
    </row>
    <row r="603" s="187" customFormat="1" customHeight="1" spans="1:6">
      <c r="A603" s="50">
        <v>20806</v>
      </c>
      <c r="B603" s="183" t="s">
        <v>509</v>
      </c>
      <c r="C603" s="51"/>
      <c r="D603" s="51"/>
      <c r="E603" s="200" t="e">
        <f>D603/C603</f>
        <v>#DIV/0!</v>
      </c>
      <c r="F603" s="204">
        <v>84</v>
      </c>
    </row>
    <row r="604" s="187" customFormat="1" customHeight="1" spans="1:6">
      <c r="A604" s="50">
        <v>2080601</v>
      </c>
      <c r="B604" s="50" t="s">
        <v>510</v>
      </c>
      <c r="C604" s="51"/>
      <c r="D604" s="51"/>
      <c r="E604" s="200" t="e">
        <f>D604/C604</f>
        <v>#DIV/0!</v>
      </c>
      <c r="F604" s="204">
        <v>127</v>
      </c>
    </row>
    <row r="605" s="187" customFormat="1" customHeight="1" spans="1:6">
      <c r="A605" s="50">
        <v>2080602</v>
      </c>
      <c r="B605" s="50" t="s">
        <v>511</v>
      </c>
      <c r="C605" s="51"/>
      <c r="D605" s="51"/>
      <c r="E605" s="200"/>
      <c r="F605" s="204">
        <v>68</v>
      </c>
    </row>
    <row r="606" s="187" customFormat="1" customHeight="1" spans="1:6">
      <c r="A606" s="50">
        <v>2080699</v>
      </c>
      <c r="B606" s="50" t="s">
        <v>512</v>
      </c>
      <c r="C606" s="51"/>
      <c r="D606" s="51"/>
      <c r="E606" s="200"/>
      <c r="F606" s="204">
        <v>54</v>
      </c>
    </row>
    <row r="607" s="187" customFormat="1" customHeight="1" spans="1:6">
      <c r="A607" s="50">
        <v>20807</v>
      </c>
      <c r="B607" s="183" t="s">
        <v>513</v>
      </c>
      <c r="C607" s="51">
        <v>1553</v>
      </c>
      <c r="D607" s="51">
        <v>1825</v>
      </c>
      <c r="E607" s="200">
        <f>D607/C607</f>
        <v>1.17514488087572</v>
      </c>
      <c r="F607" s="204"/>
    </row>
    <row r="608" s="187" customFormat="1" customHeight="1" spans="1:6">
      <c r="A608" s="50">
        <v>2080701</v>
      </c>
      <c r="B608" s="50" t="s">
        <v>514</v>
      </c>
      <c r="C608" s="51"/>
      <c r="D608" s="51"/>
      <c r="E608" s="200"/>
      <c r="F608" s="204">
        <v>5</v>
      </c>
    </row>
    <row r="609" s="187" customFormat="1" customHeight="1" spans="1:6">
      <c r="A609" s="50">
        <v>2080702</v>
      </c>
      <c r="B609" s="50" t="s">
        <v>515</v>
      </c>
      <c r="C609" s="51"/>
      <c r="D609" s="51"/>
      <c r="E609" s="200"/>
      <c r="F609" s="204"/>
    </row>
    <row r="610" s="187" customFormat="1" customHeight="1" spans="1:6">
      <c r="A610" s="50">
        <v>2080704</v>
      </c>
      <c r="B610" s="50" t="s">
        <v>516</v>
      </c>
      <c r="C610" s="51"/>
      <c r="D610" s="51"/>
      <c r="E610" s="200"/>
      <c r="F610" s="204">
        <v>20</v>
      </c>
    </row>
    <row r="611" s="187" customFormat="1" customHeight="1" spans="1:6">
      <c r="A611" s="50">
        <v>2080705</v>
      </c>
      <c r="B611" s="50" t="s">
        <v>517</v>
      </c>
      <c r="C611" s="51">
        <v>31</v>
      </c>
      <c r="D611" s="51">
        <v>89</v>
      </c>
      <c r="E611" s="200"/>
      <c r="F611" s="204">
        <v>7</v>
      </c>
    </row>
    <row r="612" s="187" customFormat="1" customHeight="1" spans="1:6">
      <c r="A612" s="50">
        <v>2080709</v>
      </c>
      <c r="B612" s="50" t="s">
        <v>518</v>
      </c>
      <c r="C612" s="51"/>
      <c r="D612" s="51"/>
      <c r="E612" s="200"/>
      <c r="F612" s="204">
        <v>13</v>
      </c>
    </row>
    <row r="613" s="187" customFormat="1" customHeight="1" spans="1:6">
      <c r="A613" s="50">
        <v>2080711</v>
      </c>
      <c r="B613" s="50" t="s">
        <v>519</v>
      </c>
      <c r="C613" s="51"/>
      <c r="D613" s="51"/>
      <c r="E613" s="200"/>
      <c r="F613" s="204"/>
    </row>
    <row r="614" s="187" customFormat="1" customHeight="1" spans="1:6">
      <c r="A614" s="50">
        <v>2080712</v>
      </c>
      <c r="B614" s="50" t="s">
        <v>520</v>
      </c>
      <c r="C614" s="51"/>
      <c r="D614" s="51"/>
      <c r="E614" s="200"/>
      <c r="F614" s="204"/>
    </row>
    <row r="615" s="187" customFormat="1" customHeight="1" spans="1:6">
      <c r="A615" s="50">
        <v>2080713</v>
      </c>
      <c r="B615" s="50" t="s">
        <v>521</v>
      </c>
      <c r="C615" s="51"/>
      <c r="D615" s="51"/>
      <c r="E615" s="200"/>
      <c r="F615" s="204"/>
    </row>
    <row r="616" s="187" customFormat="1" customHeight="1" spans="1:6">
      <c r="A616" s="50">
        <v>2080799</v>
      </c>
      <c r="B616" s="50" t="s">
        <v>522</v>
      </c>
      <c r="C616" s="51">
        <v>1522</v>
      </c>
      <c r="D616" s="51">
        <v>1736</v>
      </c>
      <c r="E616" s="200">
        <f>D616/C616</f>
        <v>1.14060446780552</v>
      </c>
      <c r="F616" s="204"/>
    </row>
    <row r="617" s="187" customFormat="1" customHeight="1" spans="1:6">
      <c r="A617" s="50">
        <v>20808</v>
      </c>
      <c r="B617" s="183" t="s">
        <v>523</v>
      </c>
      <c r="C617" s="51">
        <v>671</v>
      </c>
      <c r="D617" s="51">
        <v>1047</v>
      </c>
      <c r="E617" s="200">
        <f>D617/C617</f>
        <v>1.56035767511177</v>
      </c>
      <c r="F617" s="204">
        <v>207</v>
      </c>
    </row>
    <row r="618" s="187" customFormat="1" customHeight="1" spans="1:6">
      <c r="A618" s="50">
        <v>2080801</v>
      </c>
      <c r="B618" s="50" t="s">
        <v>524</v>
      </c>
      <c r="C618" s="51">
        <v>464</v>
      </c>
      <c r="D618" s="51">
        <v>634</v>
      </c>
      <c r="E618" s="200">
        <f>D618/C618</f>
        <v>1.36637931034483</v>
      </c>
      <c r="F618" s="204">
        <v>51</v>
      </c>
    </row>
    <row r="619" s="187" customFormat="1" customHeight="1" spans="1:6">
      <c r="A619" s="50">
        <v>2080802</v>
      </c>
      <c r="B619" s="50" t="s">
        <v>525</v>
      </c>
      <c r="C619" s="51">
        <v>3</v>
      </c>
      <c r="D619" s="51"/>
      <c r="E619" s="200"/>
      <c r="F619" s="204">
        <v>16</v>
      </c>
    </row>
    <row r="620" s="187" customFormat="1" customHeight="1" spans="1:6">
      <c r="A620" s="50">
        <v>2080803</v>
      </c>
      <c r="B620" s="50" t="s">
        <v>526</v>
      </c>
      <c r="C620" s="51"/>
      <c r="D620" s="51"/>
      <c r="E620" s="200"/>
      <c r="F620" s="204"/>
    </row>
    <row r="621" s="187" customFormat="1" customHeight="1" spans="1:6">
      <c r="A621" s="50">
        <v>2080804</v>
      </c>
      <c r="B621" s="50" t="s">
        <v>527</v>
      </c>
      <c r="C621" s="51">
        <v>100</v>
      </c>
      <c r="D621" s="51"/>
      <c r="E621" s="200"/>
      <c r="F621" s="204"/>
    </row>
    <row r="622" s="187" customFormat="1" customHeight="1" spans="1:6">
      <c r="A622" s="50">
        <v>2080805</v>
      </c>
      <c r="B622" s="50" t="s">
        <v>528</v>
      </c>
      <c r="C622" s="51"/>
      <c r="D622" s="51">
        <v>207</v>
      </c>
      <c r="E622" s="200"/>
      <c r="F622" s="204">
        <v>7</v>
      </c>
    </row>
    <row r="623" s="187" customFormat="1" customHeight="1" spans="1:6">
      <c r="A623" s="50">
        <v>2080806</v>
      </c>
      <c r="B623" s="50" t="s">
        <v>529</v>
      </c>
      <c r="C623" s="51"/>
      <c r="D623" s="51"/>
      <c r="E623" s="200"/>
      <c r="F623" s="204"/>
    </row>
    <row r="624" s="187" customFormat="1" customHeight="1" spans="1:6">
      <c r="A624" s="50">
        <v>2080899</v>
      </c>
      <c r="B624" s="50" t="s">
        <v>530</v>
      </c>
      <c r="C624" s="51">
        <v>104</v>
      </c>
      <c r="D624" s="198">
        <v>206</v>
      </c>
      <c r="E624" s="200">
        <f>D624/C624</f>
        <v>1.98076923076923</v>
      </c>
      <c r="F624" s="204">
        <v>84</v>
      </c>
    </row>
    <row r="625" s="187" customFormat="1" customHeight="1" spans="1:6">
      <c r="A625" s="50">
        <v>20809</v>
      </c>
      <c r="B625" s="183" t="s">
        <v>531</v>
      </c>
      <c r="C625" s="51">
        <v>172</v>
      </c>
      <c r="D625" s="51">
        <v>220</v>
      </c>
      <c r="E625" s="200">
        <f>D625/C625</f>
        <v>1.27906976744186</v>
      </c>
      <c r="F625" s="204">
        <v>49</v>
      </c>
    </row>
    <row r="626" s="187" customFormat="1" customHeight="1" spans="1:6">
      <c r="A626" s="50">
        <v>2080901</v>
      </c>
      <c r="B626" s="50" t="s">
        <v>532</v>
      </c>
      <c r="C626" s="51">
        <v>23</v>
      </c>
      <c r="D626" s="51">
        <v>18</v>
      </c>
      <c r="E626" s="200">
        <f>D626/C626</f>
        <v>0.782608695652174</v>
      </c>
      <c r="F626" s="204"/>
    </row>
    <row r="627" s="187" customFormat="1" customHeight="1" spans="1:6">
      <c r="A627" s="50">
        <v>2080902</v>
      </c>
      <c r="B627" s="50" t="s">
        <v>533</v>
      </c>
      <c r="C627" s="51">
        <v>149</v>
      </c>
      <c r="D627" s="51">
        <v>188</v>
      </c>
      <c r="E627" s="200">
        <f>D627/C627</f>
        <v>1.26174496644295</v>
      </c>
      <c r="F627" s="204"/>
    </row>
    <row r="628" s="187" customFormat="1" customHeight="1" spans="1:6">
      <c r="A628" s="50">
        <v>2080903</v>
      </c>
      <c r="B628" s="50" t="s">
        <v>534</v>
      </c>
      <c r="C628" s="51"/>
      <c r="D628" s="51">
        <v>1</v>
      </c>
      <c r="E628" s="200"/>
      <c r="F628" s="204"/>
    </row>
    <row r="629" s="187" customFormat="1" customHeight="1" spans="1:6">
      <c r="A629" s="50">
        <v>2080904</v>
      </c>
      <c r="B629" s="50" t="s">
        <v>535</v>
      </c>
      <c r="C629" s="51"/>
      <c r="D629" s="51">
        <v>1</v>
      </c>
      <c r="E629" s="200" t="e">
        <f t="shared" ref="E629:E634" si="5">D629/C629</f>
        <v>#DIV/0!</v>
      </c>
      <c r="F629" s="204"/>
    </row>
    <row r="630" s="187" customFormat="1" customHeight="1" spans="1:6">
      <c r="A630" s="50">
        <v>2080905</v>
      </c>
      <c r="B630" s="50" t="s">
        <v>536</v>
      </c>
      <c r="C630" s="51"/>
      <c r="D630" s="51">
        <v>11</v>
      </c>
      <c r="E630" s="200" t="e">
        <f t="shared" si="5"/>
        <v>#DIV/0!</v>
      </c>
      <c r="F630" s="204"/>
    </row>
    <row r="631" s="187" customFormat="1" customHeight="1" spans="1:6">
      <c r="A631" s="50">
        <v>2080999</v>
      </c>
      <c r="B631" s="50" t="s">
        <v>537</v>
      </c>
      <c r="C631" s="51"/>
      <c r="D631" s="51">
        <v>1</v>
      </c>
      <c r="E631" s="200" t="e">
        <f t="shared" si="5"/>
        <v>#DIV/0!</v>
      </c>
      <c r="F631" s="204"/>
    </row>
    <row r="632" s="187" customFormat="1" customHeight="1" spans="1:6">
      <c r="A632" s="50">
        <v>20810</v>
      </c>
      <c r="B632" s="183" t="s">
        <v>538</v>
      </c>
      <c r="C632" s="51">
        <v>56</v>
      </c>
      <c r="D632" s="51">
        <v>1260</v>
      </c>
      <c r="E632" s="200">
        <f t="shared" si="5"/>
        <v>22.5</v>
      </c>
      <c r="F632" s="204"/>
    </row>
    <row r="633" s="187" customFormat="1" customHeight="1" spans="1:6">
      <c r="A633" s="50">
        <v>2081001</v>
      </c>
      <c r="B633" s="50" t="s">
        <v>539</v>
      </c>
      <c r="C633" s="51">
        <v>11</v>
      </c>
      <c r="D633" s="51">
        <v>21</v>
      </c>
      <c r="E633" s="200">
        <f t="shared" si="5"/>
        <v>1.90909090909091</v>
      </c>
      <c r="F633" s="204"/>
    </row>
    <row r="634" s="187" customFormat="1" customHeight="1" spans="1:6">
      <c r="A634" s="50">
        <v>2081002</v>
      </c>
      <c r="B634" s="50" t="s">
        <v>540</v>
      </c>
      <c r="C634" s="51">
        <v>35</v>
      </c>
      <c r="D634" s="51">
        <v>35</v>
      </c>
      <c r="E634" s="200">
        <f t="shared" si="5"/>
        <v>1</v>
      </c>
      <c r="F634" s="204"/>
    </row>
    <row r="635" s="187" customFormat="1" customHeight="1" spans="1:6">
      <c r="A635" s="50">
        <v>2081003</v>
      </c>
      <c r="B635" s="50" t="s">
        <v>541</v>
      </c>
      <c r="C635" s="51"/>
      <c r="D635" s="51"/>
      <c r="E635" s="200"/>
      <c r="F635" s="204"/>
    </row>
    <row r="636" s="187" customFormat="1" customHeight="1" spans="1:6">
      <c r="A636" s="50">
        <v>2081004</v>
      </c>
      <c r="B636" s="50" t="s">
        <v>542</v>
      </c>
      <c r="C636" s="51">
        <v>10</v>
      </c>
      <c r="D636" s="51">
        <v>962</v>
      </c>
      <c r="E636" s="200"/>
      <c r="F636" s="204">
        <v>710</v>
      </c>
    </row>
    <row r="637" s="187" customFormat="1" customHeight="1" spans="1:6">
      <c r="A637" s="50">
        <v>2081005</v>
      </c>
      <c r="B637" s="50" t="s">
        <v>543</v>
      </c>
      <c r="C637" s="51"/>
      <c r="D637" s="51"/>
      <c r="E637" s="200"/>
      <c r="F637" s="204">
        <v>499</v>
      </c>
    </row>
    <row r="638" s="187" customFormat="1" customHeight="1" spans="1:6">
      <c r="A638" s="50">
        <v>2081006</v>
      </c>
      <c r="B638" s="50" t="s">
        <v>544</v>
      </c>
      <c r="C638" s="51"/>
      <c r="D638" s="51">
        <v>242</v>
      </c>
      <c r="E638" s="200"/>
      <c r="F638" s="204">
        <v>211</v>
      </c>
    </row>
    <row r="639" s="187" customFormat="1" customHeight="1" spans="1:6">
      <c r="A639" s="50">
        <v>2081099</v>
      </c>
      <c r="B639" s="50" t="s">
        <v>545</v>
      </c>
      <c r="C639" s="51"/>
      <c r="D639" s="51"/>
      <c r="E639" s="200"/>
      <c r="F639" s="204">
        <v>726</v>
      </c>
    </row>
    <row r="640" s="187" customFormat="1" customHeight="1" spans="1:6">
      <c r="A640" s="50">
        <v>20811</v>
      </c>
      <c r="B640" s="183" t="s">
        <v>546</v>
      </c>
      <c r="C640" s="51">
        <v>468</v>
      </c>
      <c r="D640" s="51">
        <v>600</v>
      </c>
      <c r="E640" s="200">
        <f>D640/C640</f>
        <v>1.28205128205128</v>
      </c>
      <c r="F640" s="204">
        <v>726</v>
      </c>
    </row>
    <row r="641" s="187" customFormat="1" customHeight="1" spans="1:6">
      <c r="A641" s="50">
        <v>2081101</v>
      </c>
      <c r="B641" s="50" t="s">
        <v>98</v>
      </c>
      <c r="C641" s="51">
        <v>68</v>
      </c>
      <c r="D641" s="51">
        <v>90</v>
      </c>
      <c r="E641" s="200">
        <f>D641/C641</f>
        <v>1.32352941176471</v>
      </c>
      <c r="F641" s="204"/>
    </row>
    <row r="642" s="187" customFormat="1" customHeight="1" spans="1:6">
      <c r="A642" s="50">
        <v>2081102</v>
      </c>
      <c r="B642" s="50" t="s">
        <v>99</v>
      </c>
      <c r="C642" s="51"/>
      <c r="D642" s="51">
        <v>10</v>
      </c>
      <c r="E642" s="200"/>
      <c r="F642" s="204">
        <v>156</v>
      </c>
    </row>
    <row r="643" s="187" customFormat="1" customHeight="1" spans="1:6">
      <c r="A643" s="50">
        <v>2081103</v>
      </c>
      <c r="B643" s="50" t="s">
        <v>100</v>
      </c>
      <c r="C643" s="51"/>
      <c r="D643" s="51"/>
      <c r="E643" s="200"/>
      <c r="F643" s="204">
        <v>20</v>
      </c>
    </row>
    <row r="644" s="187" customFormat="1" customHeight="1" spans="1:6">
      <c r="A644" s="50">
        <v>2081104</v>
      </c>
      <c r="B644" s="50" t="s">
        <v>547</v>
      </c>
      <c r="C644" s="51">
        <v>8</v>
      </c>
      <c r="D644" s="51">
        <v>5</v>
      </c>
      <c r="E644" s="200">
        <f>D644/C644</f>
        <v>0.625</v>
      </c>
      <c r="F644" s="204">
        <v>136</v>
      </c>
    </row>
    <row r="645" s="187" customFormat="1" customHeight="1" spans="1:6">
      <c r="A645" s="50">
        <v>2081105</v>
      </c>
      <c r="B645" s="50" t="s">
        <v>548</v>
      </c>
      <c r="C645" s="51">
        <v>15</v>
      </c>
      <c r="D645" s="51"/>
      <c r="E645" s="200">
        <f>D645/C645</f>
        <v>0</v>
      </c>
      <c r="F645" s="204"/>
    </row>
    <row r="646" s="187" customFormat="1" customHeight="1" spans="1:6">
      <c r="A646" s="50">
        <v>2081106</v>
      </c>
      <c r="B646" s="50" t="s">
        <v>549</v>
      </c>
      <c r="C646" s="51"/>
      <c r="D646" s="51"/>
      <c r="E646" s="200"/>
      <c r="F646" s="204"/>
    </row>
    <row r="647" s="187" customFormat="1" customHeight="1" spans="1:6">
      <c r="A647" s="50">
        <v>2081107</v>
      </c>
      <c r="B647" s="50" t="s">
        <v>550</v>
      </c>
      <c r="C647" s="51">
        <v>105</v>
      </c>
      <c r="D647" s="51">
        <v>143</v>
      </c>
      <c r="E647" s="200">
        <f>D647/C647</f>
        <v>1.36190476190476</v>
      </c>
      <c r="F647" s="204"/>
    </row>
    <row r="648" s="187" customFormat="1" customHeight="1" spans="1:6">
      <c r="A648" s="50">
        <v>2081199</v>
      </c>
      <c r="B648" s="50" t="s">
        <v>551</v>
      </c>
      <c r="C648" s="51">
        <v>272</v>
      </c>
      <c r="D648" s="51">
        <v>352</v>
      </c>
      <c r="E648" s="200">
        <f>D648/C648</f>
        <v>1.29411764705882</v>
      </c>
      <c r="F648" s="204">
        <v>40</v>
      </c>
    </row>
    <row r="649" s="187" customFormat="1" customHeight="1" spans="1:6">
      <c r="A649" s="50">
        <v>20816</v>
      </c>
      <c r="B649" s="183" t="s">
        <v>552</v>
      </c>
      <c r="C649" s="51"/>
      <c r="D649" s="51"/>
      <c r="E649" s="200"/>
      <c r="F649" s="204"/>
    </row>
    <row r="650" s="187" customFormat="1" customHeight="1" spans="1:6">
      <c r="A650" s="50">
        <v>2081601</v>
      </c>
      <c r="B650" s="50" t="s">
        <v>98</v>
      </c>
      <c r="C650" s="51"/>
      <c r="D650" s="51"/>
      <c r="E650" s="200"/>
      <c r="F650" s="204">
        <v>40</v>
      </c>
    </row>
    <row r="651" s="187" customFormat="1" customHeight="1" spans="1:6">
      <c r="A651" s="50">
        <v>2081602</v>
      </c>
      <c r="B651" s="50" t="s">
        <v>99</v>
      </c>
      <c r="C651" s="51"/>
      <c r="D651" s="51"/>
      <c r="E651" s="200"/>
      <c r="F651" s="204">
        <v>1272</v>
      </c>
    </row>
    <row r="652" s="187" customFormat="1" customHeight="1" spans="1:6">
      <c r="A652" s="50">
        <v>2081603</v>
      </c>
      <c r="B652" s="50" t="s">
        <v>100</v>
      </c>
      <c r="C652" s="51"/>
      <c r="D652" s="51"/>
      <c r="E652" s="200"/>
      <c r="F652" s="204"/>
    </row>
    <row r="653" s="187" customFormat="1" customHeight="1" spans="1:6">
      <c r="A653" s="50">
        <v>2081699</v>
      </c>
      <c r="B653" s="50" t="s">
        <v>553</v>
      </c>
      <c r="C653" s="51"/>
      <c r="D653" s="51"/>
      <c r="E653" s="200"/>
      <c r="F653" s="204">
        <v>1272</v>
      </c>
    </row>
    <row r="654" s="187" customFormat="1" customHeight="1" spans="1:6">
      <c r="A654" s="50">
        <v>20819</v>
      </c>
      <c r="B654" s="183" t="s">
        <v>554</v>
      </c>
      <c r="C654" s="51">
        <v>1224</v>
      </c>
      <c r="D654" s="51">
        <v>1545</v>
      </c>
      <c r="E654" s="200">
        <f>D654/C654</f>
        <v>1.26225490196078</v>
      </c>
      <c r="F654" s="204"/>
    </row>
    <row r="655" s="187" customFormat="1" customHeight="1" spans="1:6">
      <c r="A655" s="50">
        <v>2081901</v>
      </c>
      <c r="B655" s="50" t="s">
        <v>555</v>
      </c>
      <c r="C655" s="51">
        <v>296</v>
      </c>
      <c r="D655" s="51">
        <v>408</v>
      </c>
      <c r="E655" s="200">
        <f>D655/C655</f>
        <v>1.37837837837838</v>
      </c>
      <c r="F655" s="204">
        <v>256</v>
      </c>
    </row>
    <row r="656" s="187" customFormat="1" customHeight="1" spans="1:6">
      <c r="A656" s="50">
        <v>2081902</v>
      </c>
      <c r="B656" s="50" t="s">
        <v>556</v>
      </c>
      <c r="C656" s="51">
        <v>928</v>
      </c>
      <c r="D656" s="51">
        <v>1137</v>
      </c>
      <c r="E656" s="200">
        <f>D656/C656</f>
        <v>1.22521551724138</v>
      </c>
      <c r="F656" s="204">
        <v>105</v>
      </c>
    </row>
    <row r="657" s="187" customFormat="1" customHeight="1" spans="1:6">
      <c r="A657" s="50">
        <v>20820</v>
      </c>
      <c r="B657" s="183" t="s">
        <v>557</v>
      </c>
      <c r="C657" s="51">
        <v>1252</v>
      </c>
      <c r="D657" s="51">
        <v>961</v>
      </c>
      <c r="E657" s="200">
        <f>D657/C657</f>
        <v>0.767571884984026</v>
      </c>
      <c r="F657" s="204">
        <v>51</v>
      </c>
    </row>
    <row r="658" s="187" customFormat="1" customHeight="1" spans="1:6">
      <c r="A658" s="50">
        <v>2082001</v>
      </c>
      <c r="B658" s="50" t="s">
        <v>558</v>
      </c>
      <c r="C658" s="51">
        <v>1252</v>
      </c>
      <c r="D658" s="51">
        <v>961</v>
      </c>
      <c r="E658" s="200">
        <f>D658/C658</f>
        <v>0.767571884984026</v>
      </c>
      <c r="F658" s="204">
        <v>100</v>
      </c>
    </row>
    <row r="659" s="187" customFormat="1" customHeight="1" spans="1:6">
      <c r="A659" s="50">
        <v>2082002</v>
      </c>
      <c r="B659" s="50" t="s">
        <v>559</v>
      </c>
      <c r="C659" s="51"/>
      <c r="D659" s="51"/>
      <c r="E659" s="200"/>
      <c r="F659" s="204"/>
    </row>
    <row r="660" s="187" customFormat="1" customHeight="1" spans="1:6">
      <c r="A660" s="50">
        <v>20821</v>
      </c>
      <c r="B660" s="183" t="s">
        <v>560</v>
      </c>
      <c r="C660" s="51">
        <v>162</v>
      </c>
      <c r="D660" s="51">
        <v>237</v>
      </c>
      <c r="E660" s="200">
        <f>D660/C660</f>
        <v>1.46296296296296</v>
      </c>
      <c r="F660" s="204"/>
    </row>
    <row r="661" s="187" customFormat="1" customHeight="1" spans="1:6">
      <c r="A661" s="50">
        <v>2082101</v>
      </c>
      <c r="B661" s="50" t="s">
        <v>561</v>
      </c>
      <c r="C661" s="51">
        <v>33</v>
      </c>
      <c r="D661" s="51">
        <v>98</v>
      </c>
      <c r="E661" s="200">
        <f>D661/C661</f>
        <v>2.96969696969697</v>
      </c>
      <c r="F661" s="204"/>
    </row>
    <row r="662" s="187" customFormat="1" customHeight="1" spans="1:6">
      <c r="A662" s="50">
        <v>2082102</v>
      </c>
      <c r="B662" s="50" t="s">
        <v>562</v>
      </c>
      <c r="C662" s="51">
        <v>129</v>
      </c>
      <c r="D662" s="51">
        <v>139</v>
      </c>
      <c r="E662" s="200">
        <f>D662/C662</f>
        <v>1.07751937984496</v>
      </c>
      <c r="F662" s="204">
        <v>8246</v>
      </c>
    </row>
    <row r="663" s="187" customFormat="1" customHeight="1" spans="1:6">
      <c r="A663" s="50">
        <v>20824</v>
      </c>
      <c r="B663" s="183" t="s">
        <v>563</v>
      </c>
      <c r="C663" s="51"/>
      <c r="D663" s="51"/>
      <c r="E663" s="200"/>
      <c r="F663" s="204">
        <v>679</v>
      </c>
    </row>
    <row r="664" s="187" customFormat="1" customHeight="1" spans="1:6">
      <c r="A664" s="50">
        <v>2082401</v>
      </c>
      <c r="B664" s="50" t="s">
        <v>564</v>
      </c>
      <c r="C664" s="51"/>
      <c r="D664" s="51"/>
      <c r="E664" s="200"/>
      <c r="F664" s="204">
        <v>613</v>
      </c>
    </row>
    <row r="665" s="187" customFormat="1" customHeight="1" spans="1:6">
      <c r="A665" s="50">
        <v>2082402</v>
      </c>
      <c r="B665" s="50" t="s">
        <v>565</v>
      </c>
      <c r="C665" s="51"/>
      <c r="D665" s="51"/>
      <c r="E665" s="200"/>
      <c r="F665" s="204">
        <v>66</v>
      </c>
    </row>
    <row r="666" s="187" customFormat="1" customHeight="1" spans="1:6">
      <c r="A666" s="50">
        <v>20825</v>
      </c>
      <c r="B666" s="183" t="s">
        <v>566</v>
      </c>
      <c r="C666" s="51">
        <v>103</v>
      </c>
      <c r="D666" s="51">
        <v>237</v>
      </c>
      <c r="E666" s="200">
        <f t="shared" ref="E666:E671" si="6">D666/C666</f>
        <v>2.30097087378641</v>
      </c>
      <c r="F666" s="204"/>
    </row>
    <row r="667" s="187" customFormat="1" customHeight="1" spans="1:6">
      <c r="A667" s="50">
        <v>2082501</v>
      </c>
      <c r="B667" s="50" t="s">
        <v>567</v>
      </c>
      <c r="C667" s="51">
        <v>48</v>
      </c>
      <c r="D667" s="51">
        <v>82</v>
      </c>
      <c r="E667" s="200">
        <f t="shared" si="6"/>
        <v>1.70833333333333</v>
      </c>
      <c r="F667" s="204"/>
    </row>
    <row r="668" s="187" customFormat="1" customHeight="1" spans="1:6">
      <c r="A668" s="50">
        <v>2082502</v>
      </c>
      <c r="B668" s="50" t="s">
        <v>568</v>
      </c>
      <c r="C668" s="51">
        <v>55</v>
      </c>
      <c r="D668" s="51">
        <v>155</v>
      </c>
      <c r="E668" s="200">
        <f t="shared" si="6"/>
        <v>2.81818181818182</v>
      </c>
      <c r="F668" s="204">
        <v>1545</v>
      </c>
    </row>
    <row r="669" s="187" customFormat="1" customHeight="1" spans="1:6">
      <c r="A669" s="50">
        <v>20826</v>
      </c>
      <c r="B669" s="183" t="s">
        <v>569</v>
      </c>
      <c r="C669" s="51">
        <v>1344</v>
      </c>
      <c r="D669" s="51">
        <v>1631</v>
      </c>
      <c r="E669" s="200">
        <f t="shared" si="6"/>
        <v>1.21354166666667</v>
      </c>
      <c r="F669" s="204">
        <v>936</v>
      </c>
    </row>
    <row r="670" s="187" customFormat="1" customHeight="1" spans="1:6">
      <c r="A670" s="50">
        <v>2082601</v>
      </c>
      <c r="B670" s="50" t="s">
        <v>570</v>
      </c>
      <c r="C670" s="51">
        <v>20</v>
      </c>
      <c r="D670" s="51">
        <v>46</v>
      </c>
      <c r="E670" s="200">
        <f t="shared" si="6"/>
        <v>2.3</v>
      </c>
      <c r="F670" s="204">
        <v>299</v>
      </c>
    </row>
    <row r="671" s="187" customFormat="1" customHeight="1" spans="1:6">
      <c r="A671" s="50">
        <v>2082602</v>
      </c>
      <c r="B671" s="50" t="s">
        <v>571</v>
      </c>
      <c r="C671" s="51">
        <v>1324</v>
      </c>
      <c r="D671" s="51">
        <v>1585</v>
      </c>
      <c r="E671" s="200">
        <f t="shared" si="6"/>
        <v>1.19712990936556</v>
      </c>
      <c r="F671" s="204"/>
    </row>
    <row r="672" s="187" customFormat="1" customHeight="1" spans="1:6">
      <c r="A672" s="50">
        <v>2082699</v>
      </c>
      <c r="B672" s="50" t="s">
        <v>572</v>
      </c>
      <c r="C672" s="51"/>
      <c r="D672" s="51"/>
      <c r="E672" s="200"/>
      <c r="F672" s="204"/>
    </row>
    <row r="673" s="187" customFormat="1" customHeight="1" spans="1:6">
      <c r="A673" s="50">
        <v>20827</v>
      </c>
      <c r="B673" s="183" t="s">
        <v>573</v>
      </c>
      <c r="C673" s="51"/>
      <c r="D673" s="51">
        <v>3</v>
      </c>
      <c r="E673" s="200"/>
      <c r="F673" s="204"/>
    </row>
    <row r="674" s="187" customFormat="1" customHeight="1" spans="1:6">
      <c r="A674" s="50">
        <v>2082701</v>
      </c>
      <c r="B674" s="50" t="s">
        <v>574</v>
      </c>
      <c r="C674" s="51"/>
      <c r="D674" s="51">
        <v>1</v>
      </c>
      <c r="E674" s="200"/>
      <c r="F674" s="204"/>
    </row>
    <row r="675" s="187" customFormat="1" customHeight="1" spans="1:6">
      <c r="A675" s="50">
        <v>2082702</v>
      </c>
      <c r="B675" s="50" t="s">
        <v>575</v>
      </c>
      <c r="C675" s="51"/>
      <c r="D675" s="51">
        <v>2</v>
      </c>
      <c r="E675" s="200"/>
      <c r="F675" s="204"/>
    </row>
    <row r="676" s="187" customFormat="1" customHeight="1" spans="1:6">
      <c r="A676" s="50">
        <v>2082703</v>
      </c>
      <c r="B676" s="50" t="s">
        <v>576</v>
      </c>
      <c r="C676" s="51"/>
      <c r="D676" s="51"/>
      <c r="E676" s="200"/>
      <c r="F676" s="204"/>
    </row>
    <row r="677" s="187" customFormat="1" customHeight="1" spans="1:6">
      <c r="A677" s="50">
        <v>2082799</v>
      </c>
      <c r="B677" s="50" t="s">
        <v>577</v>
      </c>
      <c r="C677" s="51"/>
      <c r="D677" s="51"/>
      <c r="E677" s="200"/>
      <c r="F677" s="204"/>
    </row>
    <row r="678" s="187" customFormat="1" customHeight="1" spans="1:6">
      <c r="A678" s="50">
        <v>20828</v>
      </c>
      <c r="B678" s="183" t="s">
        <v>578</v>
      </c>
      <c r="C678" s="51">
        <v>215</v>
      </c>
      <c r="D678" s="51">
        <v>209</v>
      </c>
      <c r="E678" s="200">
        <f>D678/C678</f>
        <v>0.972093023255814</v>
      </c>
      <c r="F678" s="204"/>
    </row>
    <row r="679" s="187" customFormat="1" customHeight="1" spans="1:6">
      <c r="A679" s="50">
        <v>2082801</v>
      </c>
      <c r="B679" s="50" t="s">
        <v>98</v>
      </c>
      <c r="C679" s="51">
        <v>115</v>
      </c>
      <c r="D679" s="51">
        <v>146</v>
      </c>
      <c r="E679" s="200">
        <f>D679/C679</f>
        <v>1.2695652173913</v>
      </c>
      <c r="F679" s="204"/>
    </row>
    <row r="680" s="187" customFormat="1" customHeight="1" spans="1:6">
      <c r="A680" s="50">
        <v>2082802</v>
      </c>
      <c r="B680" s="50" t="s">
        <v>99</v>
      </c>
      <c r="C680" s="51">
        <v>24</v>
      </c>
      <c r="D680" s="51">
        <v>2</v>
      </c>
      <c r="E680" s="200"/>
      <c r="F680" s="204">
        <v>310</v>
      </c>
    </row>
    <row r="681" s="187" customFormat="1" customHeight="1" spans="1:6">
      <c r="A681" s="50">
        <v>2082803</v>
      </c>
      <c r="B681" s="50" t="s">
        <v>100</v>
      </c>
      <c r="C681" s="51"/>
      <c r="D681" s="51"/>
      <c r="E681" s="200"/>
      <c r="F681" s="204">
        <v>1450</v>
      </c>
    </row>
    <row r="682" s="187" customFormat="1" customHeight="1" spans="1:6">
      <c r="A682" s="50">
        <v>2082804</v>
      </c>
      <c r="B682" s="50" t="s">
        <v>579</v>
      </c>
      <c r="C682" s="51"/>
      <c r="D682" s="51"/>
      <c r="E682" s="200"/>
      <c r="F682" s="204"/>
    </row>
    <row r="683" s="187" customFormat="1" customHeight="1" spans="1:6">
      <c r="A683" s="50">
        <v>2082805</v>
      </c>
      <c r="B683" s="50" t="s">
        <v>580</v>
      </c>
      <c r="C683" s="51"/>
      <c r="D683" s="51"/>
      <c r="E683" s="200"/>
      <c r="F683" s="204">
        <v>1313</v>
      </c>
    </row>
    <row r="684" s="187" customFormat="1" customHeight="1" spans="1:6">
      <c r="A684" s="50">
        <v>2082850</v>
      </c>
      <c r="B684" s="50" t="s">
        <v>107</v>
      </c>
      <c r="C684" s="51"/>
      <c r="D684" s="51"/>
      <c r="E684" s="200"/>
      <c r="F684" s="204">
        <v>137</v>
      </c>
    </row>
    <row r="685" s="187" customFormat="1" customHeight="1" spans="1:6">
      <c r="A685" s="50">
        <v>2082899</v>
      </c>
      <c r="B685" s="50" t="s">
        <v>581</v>
      </c>
      <c r="C685" s="51">
        <v>76</v>
      </c>
      <c r="D685" s="51">
        <v>61</v>
      </c>
      <c r="E685" s="200">
        <f>D685/C685</f>
        <v>0.802631578947368</v>
      </c>
      <c r="F685" s="204">
        <v>909</v>
      </c>
    </row>
    <row r="686" s="187" customFormat="1" customHeight="1" spans="1:6">
      <c r="A686" s="50">
        <v>20830</v>
      </c>
      <c r="B686" s="183" t="s">
        <v>582</v>
      </c>
      <c r="C686" s="51">
        <v>27</v>
      </c>
      <c r="D686" s="51">
        <v>25</v>
      </c>
      <c r="E686" s="200"/>
      <c r="F686" s="204">
        <v>348</v>
      </c>
    </row>
    <row r="687" s="187" customFormat="1" customHeight="1" spans="1:6">
      <c r="A687" s="50">
        <v>2083001</v>
      </c>
      <c r="B687" s="50" t="s">
        <v>583</v>
      </c>
      <c r="C687" s="51">
        <v>27</v>
      </c>
      <c r="D687" s="51">
        <v>24</v>
      </c>
      <c r="E687" s="200"/>
      <c r="F687" s="204"/>
    </row>
    <row r="688" s="187" customFormat="1" customHeight="1" spans="1:6">
      <c r="A688" s="50">
        <v>2083099</v>
      </c>
      <c r="B688" s="50" t="s">
        <v>584</v>
      </c>
      <c r="C688" s="51"/>
      <c r="D688" s="51">
        <v>1</v>
      </c>
      <c r="E688" s="200"/>
      <c r="F688" s="204">
        <v>219</v>
      </c>
    </row>
    <row r="689" s="187" customFormat="1" customHeight="1" spans="1:6">
      <c r="A689" s="50">
        <v>20899</v>
      </c>
      <c r="B689" s="183" t="s">
        <v>585</v>
      </c>
      <c r="C689" s="51">
        <v>134</v>
      </c>
      <c r="D689" s="51">
        <v>204</v>
      </c>
      <c r="E689" s="200">
        <f>D689/C689</f>
        <v>1.52238805970149</v>
      </c>
      <c r="F689" s="204"/>
    </row>
    <row r="690" s="187" customFormat="1" customHeight="1" spans="1:6">
      <c r="A690" s="50">
        <v>2089901</v>
      </c>
      <c r="B690" s="50" t="s">
        <v>586</v>
      </c>
      <c r="C690" s="51"/>
      <c r="D690" s="51"/>
      <c r="E690" s="200" t="e">
        <f>D690/C690</f>
        <v>#DIV/0!</v>
      </c>
      <c r="F690" s="204"/>
    </row>
    <row r="691" s="187" customFormat="1" customHeight="1" spans="1:6">
      <c r="A691" s="50">
        <v>2089999</v>
      </c>
      <c r="B691" s="202" t="s">
        <v>587</v>
      </c>
      <c r="C691" s="51">
        <v>134</v>
      </c>
      <c r="D691" s="51">
        <v>204</v>
      </c>
      <c r="E691" s="200"/>
      <c r="F691" s="204"/>
    </row>
    <row r="692" s="187" customFormat="1" customHeight="1" spans="1:6">
      <c r="A692" s="50">
        <v>210</v>
      </c>
      <c r="B692" s="183" t="s">
        <v>588</v>
      </c>
      <c r="C692" s="51">
        <v>7827</v>
      </c>
      <c r="D692" s="51">
        <v>10522</v>
      </c>
      <c r="E692" s="200">
        <f>D692/C692</f>
        <v>1.34432094033474</v>
      </c>
      <c r="F692" s="204"/>
    </row>
    <row r="693" s="187" customFormat="1" customHeight="1" spans="1:6">
      <c r="A693" s="50">
        <v>21001</v>
      </c>
      <c r="B693" s="183" t="s">
        <v>589</v>
      </c>
      <c r="C693" s="51">
        <v>423</v>
      </c>
      <c r="D693" s="51">
        <v>528</v>
      </c>
      <c r="E693" s="200">
        <f>D693/C693</f>
        <v>1.24822695035461</v>
      </c>
      <c r="F693" s="204"/>
    </row>
    <row r="694" s="187" customFormat="1" customHeight="1" spans="1:6">
      <c r="A694" s="50">
        <v>2100101</v>
      </c>
      <c r="B694" s="50" t="s">
        <v>98</v>
      </c>
      <c r="C694" s="51">
        <v>423</v>
      </c>
      <c r="D694" s="51">
        <v>511</v>
      </c>
      <c r="E694" s="200">
        <f>D694/C694</f>
        <v>1.2080378250591</v>
      </c>
      <c r="F694" s="204">
        <v>184</v>
      </c>
    </row>
    <row r="695" s="187" customFormat="1" customHeight="1" spans="1:6">
      <c r="A695" s="50">
        <v>2100102</v>
      </c>
      <c r="B695" s="50" t="s">
        <v>99</v>
      </c>
      <c r="C695" s="51"/>
      <c r="D695" s="51">
        <v>3</v>
      </c>
      <c r="E695" s="200"/>
      <c r="F695" s="204">
        <v>143</v>
      </c>
    </row>
    <row r="696" s="187" customFormat="1" customHeight="1" spans="1:6">
      <c r="A696" s="50">
        <v>2100103</v>
      </c>
      <c r="B696" s="50" t="s">
        <v>100</v>
      </c>
      <c r="C696" s="51"/>
      <c r="D696" s="51"/>
      <c r="E696" s="200"/>
      <c r="F696" s="204"/>
    </row>
    <row r="697" s="187" customFormat="1" customHeight="1" spans="1:6">
      <c r="A697" s="50">
        <v>2100199</v>
      </c>
      <c r="B697" s="50" t="s">
        <v>590</v>
      </c>
      <c r="C697" s="51"/>
      <c r="D697" s="51">
        <v>14</v>
      </c>
      <c r="E697" s="200"/>
      <c r="F697" s="204">
        <v>15</v>
      </c>
    </row>
    <row r="698" s="187" customFormat="1" customHeight="1" spans="1:6">
      <c r="A698" s="50">
        <v>21002</v>
      </c>
      <c r="B698" s="183" t="s">
        <v>591</v>
      </c>
      <c r="C698" s="51">
        <v>1648</v>
      </c>
      <c r="D698" s="51">
        <v>2567</v>
      </c>
      <c r="E698" s="200">
        <f>D698/C698</f>
        <v>1.55764563106796</v>
      </c>
      <c r="F698" s="204">
        <v>22</v>
      </c>
    </row>
    <row r="699" s="187" customFormat="1" customHeight="1" spans="1:6">
      <c r="A699" s="50">
        <v>2100201</v>
      </c>
      <c r="B699" s="50" t="s">
        <v>592</v>
      </c>
      <c r="C699" s="51">
        <v>1125</v>
      </c>
      <c r="D699" s="51">
        <v>2030</v>
      </c>
      <c r="E699" s="200">
        <f>D699/C699</f>
        <v>1.80444444444444</v>
      </c>
      <c r="F699" s="204">
        <v>22</v>
      </c>
    </row>
    <row r="700" s="187" customFormat="1" customHeight="1" spans="1:6">
      <c r="A700" s="50">
        <v>2100202</v>
      </c>
      <c r="B700" s="50" t="s">
        <v>593</v>
      </c>
      <c r="C700" s="51">
        <v>282</v>
      </c>
      <c r="D700" s="51">
        <v>326</v>
      </c>
      <c r="E700" s="200">
        <f>D700/C700</f>
        <v>1.15602836879433</v>
      </c>
      <c r="F700" s="204"/>
    </row>
    <row r="701" s="187" customFormat="1" customHeight="1" spans="1:6">
      <c r="A701" s="50">
        <v>2100203</v>
      </c>
      <c r="B701" s="50" t="s">
        <v>594</v>
      </c>
      <c r="C701" s="51"/>
      <c r="D701" s="51"/>
      <c r="E701" s="200"/>
      <c r="F701" s="204">
        <v>193</v>
      </c>
    </row>
    <row r="702" s="187" customFormat="1" customHeight="1" spans="1:6">
      <c r="A702" s="50">
        <v>2100204</v>
      </c>
      <c r="B702" s="50" t="s">
        <v>595</v>
      </c>
      <c r="C702" s="51"/>
      <c r="D702" s="51"/>
      <c r="E702" s="200"/>
      <c r="F702" s="204">
        <v>47</v>
      </c>
    </row>
    <row r="703" s="187" customFormat="1" customHeight="1" spans="1:6">
      <c r="A703" s="50">
        <v>2100205</v>
      </c>
      <c r="B703" s="50" t="s">
        <v>596</v>
      </c>
      <c r="C703" s="51"/>
      <c r="D703" s="51"/>
      <c r="E703" s="200"/>
      <c r="F703" s="204">
        <v>65</v>
      </c>
    </row>
    <row r="704" s="187" customFormat="1" customHeight="1" spans="1:6">
      <c r="A704" s="50">
        <v>2100206</v>
      </c>
      <c r="B704" s="50" t="s">
        <v>597</v>
      </c>
      <c r="C704" s="51">
        <v>11</v>
      </c>
      <c r="D704" s="51">
        <v>3</v>
      </c>
      <c r="E704" s="200"/>
      <c r="F704" s="204">
        <v>81</v>
      </c>
    </row>
    <row r="705" s="187" customFormat="1" customHeight="1" spans="1:6">
      <c r="A705" s="50">
        <v>2100207</v>
      </c>
      <c r="B705" s="50" t="s">
        <v>598</v>
      </c>
      <c r="C705" s="51"/>
      <c r="D705" s="51"/>
      <c r="E705" s="200"/>
      <c r="F705" s="204">
        <v>10</v>
      </c>
    </row>
    <row r="706" s="187" customFormat="1" customHeight="1" spans="1:6">
      <c r="A706" s="50">
        <v>2100208</v>
      </c>
      <c r="B706" s="50" t="s">
        <v>599</v>
      </c>
      <c r="C706" s="51"/>
      <c r="D706" s="51"/>
      <c r="E706" s="200"/>
      <c r="F706" s="204"/>
    </row>
    <row r="707" s="187" customFormat="1" customHeight="1" spans="1:6">
      <c r="A707" s="50">
        <v>2100209</v>
      </c>
      <c r="B707" s="50" t="s">
        <v>600</v>
      </c>
      <c r="C707" s="51"/>
      <c r="D707" s="51"/>
      <c r="E707" s="200"/>
      <c r="F707" s="204"/>
    </row>
    <row r="708" s="187" customFormat="1" customHeight="1" spans="1:6">
      <c r="A708" s="50">
        <v>2100210</v>
      </c>
      <c r="B708" s="50" t="s">
        <v>601</v>
      </c>
      <c r="C708" s="51"/>
      <c r="D708" s="51"/>
      <c r="E708" s="200"/>
      <c r="F708" s="204"/>
    </row>
    <row r="709" s="187" customFormat="1" customHeight="1" spans="1:6">
      <c r="A709" s="50">
        <v>2100211</v>
      </c>
      <c r="B709" s="50" t="s">
        <v>602</v>
      </c>
      <c r="C709" s="51"/>
      <c r="D709" s="51"/>
      <c r="E709" s="200"/>
      <c r="F709" s="204"/>
    </row>
    <row r="710" s="187" customFormat="1" customHeight="1" spans="1:6">
      <c r="A710" s="50">
        <v>2100212</v>
      </c>
      <c r="B710" s="50" t="s">
        <v>603</v>
      </c>
      <c r="C710" s="51"/>
      <c r="D710" s="51"/>
      <c r="E710" s="200"/>
      <c r="F710" s="204"/>
    </row>
    <row r="711" s="187" customFormat="1" customHeight="1" spans="1:6">
      <c r="A711" s="50">
        <v>2100299</v>
      </c>
      <c r="B711" s="50" t="s">
        <v>604</v>
      </c>
      <c r="C711" s="51">
        <v>230</v>
      </c>
      <c r="D711" s="51">
        <v>208</v>
      </c>
      <c r="E711" s="200">
        <f>D711/C711</f>
        <v>0.904347826086957</v>
      </c>
      <c r="F711" s="204"/>
    </row>
    <row r="712" s="187" customFormat="1" customHeight="1" spans="1:6">
      <c r="A712" s="50">
        <v>21003</v>
      </c>
      <c r="B712" s="183" t="s">
        <v>605</v>
      </c>
      <c r="C712" s="51">
        <v>1817</v>
      </c>
      <c r="D712" s="51">
        <v>2131</v>
      </c>
      <c r="E712" s="200">
        <f>D712/C712</f>
        <v>1.17281232801321</v>
      </c>
      <c r="F712" s="204"/>
    </row>
    <row r="713" s="187" customFormat="1" customHeight="1" spans="1:6">
      <c r="A713" s="50">
        <v>2100301</v>
      </c>
      <c r="B713" s="50" t="s">
        <v>606</v>
      </c>
      <c r="C713" s="51"/>
      <c r="D713" s="51"/>
      <c r="E713" s="200"/>
      <c r="F713" s="204"/>
    </row>
    <row r="714" s="187" customFormat="1" customHeight="1" spans="1:6">
      <c r="A714" s="50">
        <v>2100302</v>
      </c>
      <c r="B714" s="50" t="s">
        <v>607</v>
      </c>
      <c r="C714" s="51">
        <v>1730</v>
      </c>
      <c r="D714" s="51">
        <v>2016</v>
      </c>
      <c r="E714" s="200">
        <f>D714/C714</f>
        <v>1.16531791907514</v>
      </c>
      <c r="F714" s="204">
        <v>10</v>
      </c>
    </row>
    <row r="715" s="187" customFormat="1" customHeight="1" spans="1:6">
      <c r="A715" s="50">
        <v>2100399</v>
      </c>
      <c r="B715" s="50" t="s">
        <v>608</v>
      </c>
      <c r="C715" s="51">
        <v>87</v>
      </c>
      <c r="D715" s="51">
        <v>115</v>
      </c>
      <c r="E715" s="200">
        <f>D715/C715</f>
        <v>1.32183908045977</v>
      </c>
      <c r="F715" s="204"/>
    </row>
    <row r="716" s="187" customFormat="1" customHeight="1" spans="1:6">
      <c r="A716" s="50">
        <v>21004</v>
      </c>
      <c r="B716" s="183" t="s">
        <v>609</v>
      </c>
      <c r="C716" s="51">
        <v>1447</v>
      </c>
      <c r="D716" s="51">
        <v>1678</v>
      </c>
      <c r="E716" s="200">
        <f t="shared" ref="E716:E763" si="7">D716/C716</f>
        <v>1.1596406357982</v>
      </c>
      <c r="F716" s="204"/>
    </row>
    <row r="717" s="187" customFormat="1" customHeight="1" spans="1:6">
      <c r="A717" s="50">
        <v>2100401</v>
      </c>
      <c r="B717" s="50" t="s">
        <v>610</v>
      </c>
      <c r="C717" s="51">
        <v>360</v>
      </c>
      <c r="D717" s="51">
        <v>448</v>
      </c>
      <c r="E717" s="200">
        <f t="shared" si="7"/>
        <v>1.24444444444444</v>
      </c>
      <c r="F717" s="204"/>
    </row>
    <row r="718" s="187" customFormat="1" customHeight="1" spans="1:6">
      <c r="A718" s="50">
        <v>2100402</v>
      </c>
      <c r="B718" s="50" t="s">
        <v>611</v>
      </c>
      <c r="C718" s="51"/>
      <c r="D718" s="51"/>
      <c r="E718" s="200"/>
      <c r="F718" s="204"/>
    </row>
    <row r="719" s="187" customFormat="1" customHeight="1" spans="1:6">
      <c r="A719" s="50">
        <v>2100403</v>
      </c>
      <c r="B719" s="50" t="s">
        <v>612</v>
      </c>
      <c r="C719" s="51">
        <v>250</v>
      </c>
      <c r="D719" s="198">
        <v>374</v>
      </c>
      <c r="E719" s="200">
        <f t="shared" si="7"/>
        <v>1.496</v>
      </c>
      <c r="F719" s="204"/>
    </row>
    <row r="720" s="187" customFormat="1" customHeight="1" spans="1:6">
      <c r="A720" s="50">
        <v>2100404</v>
      </c>
      <c r="B720" s="50" t="s">
        <v>613</v>
      </c>
      <c r="C720" s="51"/>
      <c r="D720" s="51"/>
      <c r="E720" s="200"/>
      <c r="F720" s="204">
        <v>2956</v>
      </c>
    </row>
    <row r="721" s="187" customFormat="1" customHeight="1" spans="1:6">
      <c r="A721" s="50">
        <v>2100405</v>
      </c>
      <c r="B721" s="50" t="s">
        <v>614</v>
      </c>
      <c r="C721" s="51"/>
      <c r="D721" s="51"/>
      <c r="E721" s="200"/>
      <c r="F721" s="204">
        <v>1464</v>
      </c>
    </row>
    <row r="722" s="187" customFormat="1" customHeight="1" spans="1:6">
      <c r="A722" s="50">
        <v>2100406</v>
      </c>
      <c r="B722" s="50" t="s">
        <v>615</v>
      </c>
      <c r="C722" s="51"/>
      <c r="D722" s="51"/>
      <c r="E722" s="200"/>
      <c r="F722" s="204">
        <v>1492</v>
      </c>
    </row>
    <row r="723" s="187" customFormat="1" customHeight="1" spans="1:6">
      <c r="A723" s="50">
        <v>2100407</v>
      </c>
      <c r="B723" s="50" t="s">
        <v>616</v>
      </c>
      <c r="C723" s="51"/>
      <c r="D723" s="51"/>
      <c r="E723" s="200"/>
      <c r="F723" s="204"/>
    </row>
    <row r="724" s="187" customFormat="1" customHeight="1" spans="1:6">
      <c r="A724" s="50">
        <v>2100408</v>
      </c>
      <c r="B724" s="50" t="s">
        <v>617</v>
      </c>
      <c r="C724" s="51">
        <v>405</v>
      </c>
      <c r="D724" s="51">
        <v>275</v>
      </c>
      <c r="E724" s="200">
        <f t="shared" si="7"/>
        <v>0.679012345679012</v>
      </c>
      <c r="F724" s="204"/>
    </row>
    <row r="725" s="187" customFormat="1" customHeight="1" spans="1:6">
      <c r="A725" s="50">
        <v>2100409</v>
      </c>
      <c r="B725" s="50" t="s">
        <v>618</v>
      </c>
      <c r="C725" s="51">
        <v>356</v>
      </c>
      <c r="D725" s="51">
        <v>110</v>
      </c>
      <c r="E725" s="200">
        <f t="shared" si="7"/>
        <v>0.308988764044944</v>
      </c>
      <c r="F725" s="204"/>
    </row>
    <row r="726" s="187" customFormat="1" customHeight="1" spans="1:6">
      <c r="A726" s="50">
        <v>2100410</v>
      </c>
      <c r="B726" s="50" t="s">
        <v>619</v>
      </c>
      <c r="C726" s="51">
        <v>50</v>
      </c>
      <c r="D726" s="51">
        <v>415</v>
      </c>
      <c r="E726" s="200"/>
      <c r="F726" s="204">
        <v>472</v>
      </c>
    </row>
    <row r="727" s="187" customFormat="1" customHeight="1" spans="1:6">
      <c r="A727" s="50">
        <v>2100499</v>
      </c>
      <c r="B727" s="50" t="s">
        <v>620</v>
      </c>
      <c r="C727" s="51">
        <v>26</v>
      </c>
      <c r="D727" s="51">
        <v>56</v>
      </c>
      <c r="E727" s="200">
        <f t="shared" si="7"/>
        <v>2.15384615384615</v>
      </c>
      <c r="F727" s="204">
        <v>472</v>
      </c>
    </row>
    <row r="728" s="187" customFormat="1" customHeight="1" spans="1:6">
      <c r="A728" s="50">
        <v>21006</v>
      </c>
      <c r="B728" s="183" t="s">
        <v>621</v>
      </c>
      <c r="C728" s="51">
        <v>60</v>
      </c>
      <c r="D728" s="51">
        <v>151</v>
      </c>
      <c r="E728" s="200">
        <f t="shared" si="7"/>
        <v>2.51666666666667</v>
      </c>
      <c r="F728" s="204"/>
    </row>
    <row r="729" s="187" customFormat="1" customHeight="1" spans="1:6">
      <c r="A729" s="50">
        <v>2100601</v>
      </c>
      <c r="B729" s="50" t="s">
        <v>622</v>
      </c>
      <c r="C729" s="51">
        <v>60</v>
      </c>
      <c r="D729" s="51">
        <v>151</v>
      </c>
      <c r="E729" s="200">
        <f t="shared" si="7"/>
        <v>2.51666666666667</v>
      </c>
      <c r="F729" s="204"/>
    </row>
    <row r="730" s="187" customFormat="1" customHeight="1" spans="1:6">
      <c r="A730" s="50">
        <v>2100699</v>
      </c>
      <c r="B730" s="50" t="s">
        <v>623</v>
      </c>
      <c r="C730" s="51"/>
      <c r="D730" s="51"/>
      <c r="E730" s="200"/>
      <c r="F730" s="204">
        <v>6</v>
      </c>
    </row>
    <row r="731" s="187" customFormat="1" customHeight="1" spans="1:6">
      <c r="A731" s="50">
        <v>21007</v>
      </c>
      <c r="B731" s="183" t="s">
        <v>624</v>
      </c>
      <c r="C731" s="51">
        <v>211</v>
      </c>
      <c r="D731" s="51">
        <v>228</v>
      </c>
      <c r="E731" s="200">
        <f t="shared" si="7"/>
        <v>1.08056872037915</v>
      </c>
      <c r="F731" s="204">
        <v>6</v>
      </c>
    </row>
    <row r="732" s="187" customFormat="1" customHeight="1" spans="1:6">
      <c r="A732" s="50">
        <v>2100716</v>
      </c>
      <c r="B732" s="50" t="s">
        <v>625</v>
      </c>
      <c r="C732" s="51"/>
      <c r="D732" s="51"/>
      <c r="E732" s="200"/>
      <c r="F732" s="204"/>
    </row>
    <row r="733" s="187" customFormat="1" customHeight="1" spans="1:6">
      <c r="A733" s="50">
        <v>2100717</v>
      </c>
      <c r="B733" s="50" t="s">
        <v>626</v>
      </c>
      <c r="C733" s="51">
        <v>211</v>
      </c>
      <c r="D733" s="51">
        <v>228</v>
      </c>
      <c r="E733" s="200">
        <f t="shared" si="7"/>
        <v>1.08056872037915</v>
      </c>
      <c r="F733" s="204">
        <v>4</v>
      </c>
    </row>
    <row r="734" s="187" customFormat="1" customHeight="1" spans="1:6">
      <c r="A734" s="50">
        <v>2100799</v>
      </c>
      <c r="B734" s="50" t="s">
        <v>627</v>
      </c>
      <c r="C734" s="51"/>
      <c r="D734" s="51"/>
      <c r="E734" s="200"/>
      <c r="F734" s="204">
        <v>4</v>
      </c>
    </row>
    <row r="735" s="187" customFormat="1" customHeight="1" spans="1:6">
      <c r="A735" s="50">
        <v>21011</v>
      </c>
      <c r="B735" s="183" t="s">
        <v>628</v>
      </c>
      <c r="C735" s="51">
        <v>1748</v>
      </c>
      <c r="D735" s="51">
        <v>2594</v>
      </c>
      <c r="E735" s="200">
        <f t="shared" si="7"/>
        <v>1.48398169336384</v>
      </c>
      <c r="F735" s="204">
        <v>72879</v>
      </c>
    </row>
    <row r="736" s="187" customFormat="1" customHeight="1" spans="1:6">
      <c r="A736" s="50">
        <v>2101101</v>
      </c>
      <c r="B736" s="50" t="s">
        <v>629</v>
      </c>
      <c r="C736" s="51">
        <v>990</v>
      </c>
      <c r="D736" s="51">
        <v>1081</v>
      </c>
      <c r="E736" s="200">
        <f t="shared" si="7"/>
        <v>1.09191919191919</v>
      </c>
      <c r="F736" s="204">
        <v>230</v>
      </c>
    </row>
    <row r="737" s="187" customFormat="1" customHeight="1" spans="1:6">
      <c r="A737" s="50">
        <v>2101102</v>
      </c>
      <c r="B737" s="50" t="s">
        <v>630</v>
      </c>
      <c r="C737" s="51">
        <v>349</v>
      </c>
      <c r="D737" s="51">
        <v>719</v>
      </c>
      <c r="E737" s="200">
        <f t="shared" si="7"/>
        <v>2.06017191977077</v>
      </c>
      <c r="F737" s="204">
        <v>230</v>
      </c>
    </row>
    <row r="738" s="187" customFormat="1" customHeight="1" spans="1:6">
      <c r="A738" s="50">
        <v>2101103</v>
      </c>
      <c r="B738" s="50" t="s">
        <v>631</v>
      </c>
      <c r="C738" s="51">
        <v>409</v>
      </c>
      <c r="D738" s="51">
        <v>794</v>
      </c>
      <c r="E738" s="200"/>
      <c r="F738" s="204"/>
    </row>
    <row r="739" s="187" customFormat="1" customHeight="1" spans="1:6">
      <c r="A739" s="50">
        <v>2101199</v>
      </c>
      <c r="B739" s="50" t="s">
        <v>632</v>
      </c>
      <c r="C739" s="51"/>
      <c r="D739" s="51"/>
      <c r="E739" s="200"/>
      <c r="F739" s="204"/>
    </row>
    <row r="740" s="187" customFormat="1" customHeight="1" spans="1:6">
      <c r="A740" s="50">
        <v>21012</v>
      </c>
      <c r="B740" s="183" t="s">
        <v>633</v>
      </c>
      <c r="C740" s="51">
        <v>44</v>
      </c>
      <c r="D740" s="51">
        <v>7</v>
      </c>
      <c r="E740" s="200">
        <f t="shared" si="7"/>
        <v>0.159090909090909</v>
      </c>
      <c r="F740" s="204"/>
    </row>
    <row r="741" s="187" customFormat="1" customHeight="1" spans="1:6">
      <c r="A741" s="50">
        <v>2101201</v>
      </c>
      <c r="B741" s="50" t="s">
        <v>634</v>
      </c>
      <c r="C741" s="51">
        <v>20</v>
      </c>
      <c r="D741" s="51">
        <v>7</v>
      </c>
      <c r="E741" s="200">
        <f t="shared" si="7"/>
        <v>0.35</v>
      </c>
      <c r="F741" s="204"/>
    </row>
    <row r="742" s="187" customFormat="1" customHeight="1" spans="1:6">
      <c r="A742" s="50">
        <v>2101202</v>
      </c>
      <c r="B742" s="50" t="s">
        <v>635</v>
      </c>
      <c r="C742" s="51">
        <v>24</v>
      </c>
      <c r="D742" s="51"/>
      <c r="E742" s="200">
        <f t="shared" si="7"/>
        <v>0</v>
      </c>
      <c r="F742" s="204"/>
    </row>
    <row r="743" s="187" customFormat="1" customHeight="1" spans="1:6">
      <c r="A743" s="50">
        <v>2101299</v>
      </c>
      <c r="B743" s="50" t="s">
        <v>636</v>
      </c>
      <c r="C743" s="51"/>
      <c r="D743" s="51"/>
      <c r="E743" s="200"/>
      <c r="F743" s="204"/>
    </row>
    <row r="744" s="187" customFormat="1" customHeight="1" spans="1:6">
      <c r="A744" s="50">
        <v>21013</v>
      </c>
      <c r="B744" s="183" t="s">
        <v>637</v>
      </c>
      <c r="C744" s="51">
        <v>128</v>
      </c>
      <c r="D744" s="51">
        <v>244</v>
      </c>
      <c r="E744" s="200">
        <f t="shared" si="7"/>
        <v>1.90625</v>
      </c>
      <c r="F744" s="204"/>
    </row>
    <row r="745" s="187" customFormat="1" customHeight="1" spans="1:6">
      <c r="A745" s="50">
        <v>2101301</v>
      </c>
      <c r="B745" s="50" t="s">
        <v>638</v>
      </c>
      <c r="C745" s="51">
        <v>128</v>
      </c>
      <c r="D745" s="51">
        <v>242</v>
      </c>
      <c r="E745" s="200">
        <f t="shared" si="7"/>
        <v>1.890625</v>
      </c>
      <c r="F745" s="204">
        <v>50</v>
      </c>
    </row>
    <row r="746" s="187" customFormat="1" customHeight="1" spans="1:6">
      <c r="A746" s="50">
        <v>2101302</v>
      </c>
      <c r="B746" s="50" t="s">
        <v>639</v>
      </c>
      <c r="C746" s="51"/>
      <c r="D746" s="51">
        <v>2</v>
      </c>
      <c r="E746" s="200"/>
      <c r="F746" s="204"/>
    </row>
    <row r="747" s="187" customFormat="1" customHeight="1" spans="1:6">
      <c r="A747" s="50">
        <v>2101399</v>
      </c>
      <c r="B747" s="50" t="s">
        <v>640</v>
      </c>
      <c r="C747" s="51"/>
      <c r="D747" s="51"/>
      <c r="E747" s="200"/>
      <c r="F747" s="204"/>
    </row>
    <row r="748" s="187" customFormat="1" customHeight="1" spans="1:6">
      <c r="A748" s="50">
        <v>21014</v>
      </c>
      <c r="B748" s="183" t="s">
        <v>641</v>
      </c>
      <c r="C748" s="51">
        <v>1</v>
      </c>
      <c r="D748" s="51">
        <v>2</v>
      </c>
      <c r="E748" s="200">
        <f t="shared" si="7"/>
        <v>2</v>
      </c>
      <c r="F748" s="204">
        <v>50</v>
      </c>
    </row>
    <row r="749" s="187" customFormat="1" customHeight="1" spans="1:6">
      <c r="A749" s="50">
        <v>2101401</v>
      </c>
      <c r="B749" s="50" t="s">
        <v>642</v>
      </c>
      <c r="C749" s="51">
        <v>1</v>
      </c>
      <c r="D749" s="51">
        <v>2</v>
      </c>
      <c r="E749" s="200">
        <f t="shared" si="7"/>
        <v>2</v>
      </c>
      <c r="F749" s="204">
        <v>4854</v>
      </c>
    </row>
    <row r="750" s="187" customFormat="1" customHeight="1" spans="1:6">
      <c r="A750" s="50">
        <v>2101499</v>
      </c>
      <c r="B750" s="50" t="s">
        <v>643</v>
      </c>
      <c r="C750" s="51"/>
      <c r="D750" s="51"/>
      <c r="E750" s="200"/>
      <c r="F750" s="204">
        <v>3613</v>
      </c>
    </row>
    <row r="751" s="187" customFormat="1" customHeight="1" spans="1:6">
      <c r="A751" s="50">
        <v>21015</v>
      </c>
      <c r="B751" s="183" t="s">
        <v>644</v>
      </c>
      <c r="C751" s="51">
        <v>164</v>
      </c>
      <c r="D751" s="51">
        <v>305</v>
      </c>
      <c r="E751" s="200">
        <f t="shared" si="7"/>
        <v>1.85975609756098</v>
      </c>
      <c r="F751" s="204">
        <v>1240</v>
      </c>
    </row>
    <row r="752" s="187" customFormat="1" customHeight="1" spans="1:6">
      <c r="A752" s="50">
        <v>2101501</v>
      </c>
      <c r="B752" s="50" t="s">
        <v>98</v>
      </c>
      <c r="C752" s="51">
        <v>144</v>
      </c>
      <c r="D752" s="51">
        <v>288</v>
      </c>
      <c r="E752" s="200">
        <f t="shared" si="7"/>
        <v>2</v>
      </c>
      <c r="F752" s="204"/>
    </row>
    <row r="753" s="187" customFormat="1" customHeight="1" spans="1:6">
      <c r="A753" s="50">
        <v>2101502</v>
      </c>
      <c r="B753" s="50" t="s">
        <v>99</v>
      </c>
      <c r="C753" s="51"/>
      <c r="D753" s="51"/>
      <c r="E753" s="200"/>
      <c r="F753" s="204"/>
    </row>
    <row r="754" s="187" customFormat="1" customHeight="1" spans="1:6">
      <c r="A754" s="50">
        <v>2101503</v>
      </c>
      <c r="B754" s="50" t="s">
        <v>100</v>
      </c>
      <c r="C754" s="51"/>
      <c r="D754" s="51"/>
      <c r="E754" s="200"/>
      <c r="F754" s="204"/>
    </row>
    <row r="755" s="187" customFormat="1" customHeight="1" spans="1:6">
      <c r="A755" s="50">
        <v>2101504</v>
      </c>
      <c r="B755" s="50" t="s">
        <v>139</v>
      </c>
      <c r="C755" s="51"/>
      <c r="D755" s="51"/>
      <c r="E755" s="200"/>
      <c r="F755" s="204"/>
    </row>
    <row r="756" s="187" customFormat="1" customHeight="1" spans="1:6">
      <c r="A756" s="50">
        <v>2101505</v>
      </c>
      <c r="B756" s="50" t="s">
        <v>645</v>
      </c>
      <c r="C756" s="51"/>
      <c r="D756" s="51"/>
      <c r="E756" s="200"/>
      <c r="F756" s="204">
        <v>1</v>
      </c>
    </row>
    <row r="757" s="187" customFormat="1" customHeight="1" spans="1:6">
      <c r="A757" s="50">
        <v>2101506</v>
      </c>
      <c r="B757" s="50" t="s">
        <v>646</v>
      </c>
      <c r="C757" s="51"/>
      <c r="D757" s="51"/>
      <c r="E757" s="200"/>
      <c r="F757" s="204">
        <v>65872</v>
      </c>
    </row>
    <row r="758" s="187" customFormat="1" customHeight="1" spans="1:6">
      <c r="A758" s="50">
        <v>2101550</v>
      </c>
      <c r="B758" s="50" t="s">
        <v>107</v>
      </c>
      <c r="C758" s="51"/>
      <c r="D758" s="51"/>
      <c r="E758" s="200"/>
      <c r="F758" s="204">
        <v>61188</v>
      </c>
    </row>
    <row r="759" s="187" customFormat="1" customHeight="1" spans="1:6">
      <c r="A759" s="50">
        <v>2101599</v>
      </c>
      <c r="B759" s="50" t="s">
        <v>647</v>
      </c>
      <c r="C759" s="51">
        <v>20</v>
      </c>
      <c r="D759" s="51">
        <v>17</v>
      </c>
      <c r="E759" s="200">
        <f t="shared" si="7"/>
        <v>0.85</v>
      </c>
      <c r="F759" s="204">
        <v>60</v>
      </c>
    </row>
    <row r="760" s="187" customFormat="1" customHeight="1" spans="1:6">
      <c r="A760" s="50">
        <v>21016</v>
      </c>
      <c r="B760" s="183" t="s">
        <v>648</v>
      </c>
      <c r="C760" s="51">
        <v>68</v>
      </c>
      <c r="D760" s="51">
        <v>81</v>
      </c>
      <c r="E760" s="200">
        <f t="shared" si="7"/>
        <v>1.19117647058824</v>
      </c>
      <c r="F760" s="204"/>
    </row>
    <row r="761" s="187" customFormat="1" customHeight="1" spans="1:6">
      <c r="A761" s="50">
        <v>2101601</v>
      </c>
      <c r="B761" s="50" t="s">
        <v>649</v>
      </c>
      <c r="C761" s="51">
        <v>68</v>
      </c>
      <c r="D761" s="51">
        <v>81</v>
      </c>
      <c r="E761" s="200">
        <f t="shared" si="7"/>
        <v>1.19117647058824</v>
      </c>
      <c r="F761" s="204"/>
    </row>
    <row r="762" s="187" customFormat="1" customHeight="1" spans="1:6">
      <c r="A762" s="50">
        <v>21099</v>
      </c>
      <c r="B762" s="183" t="s">
        <v>650</v>
      </c>
      <c r="C762" s="51">
        <v>68</v>
      </c>
      <c r="D762" s="51">
        <v>6</v>
      </c>
      <c r="E762" s="200">
        <f t="shared" si="7"/>
        <v>0.0882352941176471</v>
      </c>
      <c r="F762" s="204">
        <v>4624</v>
      </c>
    </row>
    <row r="763" s="187" customFormat="1" customHeight="1" spans="1:6">
      <c r="A763" s="50">
        <v>2109901</v>
      </c>
      <c r="B763" s="50" t="s">
        <v>651</v>
      </c>
      <c r="C763" s="51"/>
      <c r="D763" s="51"/>
      <c r="E763" s="200" t="e">
        <f t="shared" si="7"/>
        <v>#DIV/0!</v>
      </c>
      <c r="F763" s="204"/>
    </row>
    <row r="764" s="187" customFormat="1" customHeight="1" spans="1:6">
      <c r="A764" s="50">
        <v>2109999</v>
      </c>
      <c r="B764" s="50" t="s">
        <v>651</v>
      </c>
      <c r="C764" s="51">
        <v>68</v>
      </c>
      <c r="D764" s="51">
        <v>6</v>
      </c>
      <c r="E764" s="200"/>
      <c r="F764" s="204"/>
    </row>
    <row r="765" s="187" customFormat="1" customHeight="1" spans="1:6">
      <c r="A765" s="50">
        <v>211</v>
      </c>
      <c r="B765" s="183" t="s">
        <v>652</v>
      </c>
      <c r="C765" s="51">
        <v>8294</v>
      </c>
      <c r="D765" s="51">
        <v>36591</v>
      </c>
      <c r="E765" s="200">
        <f>D765/C765</f>
        <v>4.41174342898481</v>
      </c>
      <c r="F765" s="204"/>
    </row>
    <row r="766" s="187" customFormat="1" customHeight="1" spans="1:6">
      <c r="A766" s="50">
        <v>21101</v>
      </c>
      <c r="B766" s="183" t="s">
        <v>653</v>
      </c>
      <c r="C766" s="51">
        <v>11</v>
      </c>
      <c r="D766" s="51"/>
      <c r="E766" s="200">
        <f>D766/C766</f>
        <v>0</v>
      </c>
      <c r="F766" s="204"/>
    </row>
    <row r="767" s="187" customFormat="1" customHeight="1" spans="1:6">
      <c r="A767" s="50">
        <v>2110101</v>
      </c>
      <c r="B767" s="50" t="s">
        <v>98</v>
      </c>
      <c r="C767" s="51">
        <v>11</v>
      </c>
      <c r="D767" s="51"/>
      <c r="E767" s="200">
        <f>D767/C767</f>
        <v>0</v>
      </c>
      <c r="F767" s="204"/>
    </row>
    <row r="768" s="187" customFormat="1" customHeight="1" spans="1:6">
      <c r="A768" s="50">
        <v>2110102</v>
      </c>
      <c r="B768" s="50" t="s">
        <v>99</v>
      </c>
      <c r="C768" s="51"/>
      <c r="D768" s="51"/>
      <c r="E768" s="200"/>
      <c r="F768" s="204"/>
    </row>
    <row r="769" s="187" customFormat="1" customHeight="1" spans="1:6">
      <c r="A769" s="50">
        <v>2110103</v>
      </c>
      <c r="B769" s="50" t="s">
        <v>100</v>
      </c>
      <c r="C769" s="51"/>
      <c r="D769" s="51"/>
      <c r="E769" s="200"/>
      <c r="F769" s="204"/>
    </row>
    <row r="770" s="187" customFormat="1" customHeight="1" spans="1:6">
      <c r="A770" s="50">
        <v>2110104</v>
      </c>
      <c r="B770" s="50" t="s">
        <v>654</v>
      </c>
      <c r="C770" s="51"/>
      <c r="D770" s="51"/>
      <c r="E770" s="200"/>
      <c r="F770" s="204">
        <v>358</v>
      </c>
    </row>
    <row r="771" s="187" customFormat="1" customHeight="1" spans="1:6">
      <c r="A771" s="50">
        <v>2110105</v>
      </c>
      <c r="B771" s="50" t="s">
        <v>655</v>
      </c>
      <c r="C771" s="51"/>
      <c r="D771" s="51"/>
      <c r="E771" s="200"/>
      <c r="F771" s="204">
        <v>238</v>
      </c>
    </row>
    <row r="772" s="187" customFormat="1" customHeight="1" spans="1:6">
      <c r="A772" s="50">
        <v>2110106</v>
      </c>
      <c r="B772" s="50" t="s">
        <v>656</v>
      </c>
      <c r="C772" s="51"/>
      <c r="D772" s="51"/>
      <c r="E772" s="200"/>
      <c r="F772" s="204"/>
    </row>
    <row r="773" s="187" customFormat="1" customHeight="1" spans="1:6">
      <c r="A773" s="50">
        <v>2110107</v>
      </c>
      <c r="B773" s="50" t="s">
        <v>657</v>
      </c>
      <c r="C773" s="51"/>
      <c r="D773" s="51"/>
      <c r="E773" s="200"/>
      <c r="F773" s="204"/>
    </row>
    <row r="774" s="187" customFormat="1" customHeight="1" spans="1:6">
      <c r="A774" s="50">
        <v>2110108</v>
      </c>
      <c r="B774" s="50" t="s">
        <v>658</v>
      </c>
      <c r="C774" s="51"/>
      <c r="D774" s="51"/>
      <c r="E774" s="200"/>
      <c r="F774" s="204">
        <v>120</v>
      </c>
    </row>
    <row r="775" s="187" customFormat="1" customHeight="1" spans="1:6">
      <c r="A775" s="50">
        <v>2110199</v>
      </c>
      <c r="B775" s="50" t="s">
        <v>659</v>
      </c>
      <c r="C775" s="51"/>
      <c r="D775" s="51"/>
      <c r="E775" s="200"/>
      <c r="F775" s="204"/>
    </row>
    <row r="776" s="187" customFormat="1" customHeight="1" spans="1:6">
      <c r="A776" s="50">
        <v>21102</v>
      </c>
      <c r="B776" s="183" t="s">
        <v>660</v>
      </c>
      <c r="C776" s="51">
        <v>29</v>
      </c>
      <c r="D776" s="51">
        <v>50</v>
      </c>
      <c r="E776" s="200">
        <f>D776/C776</f>
        <v>1.72413793103448</v>
      </c>
      <c r="F776" s="204"/>
    </row>
    <row r="777" s="187" customFormat="1" customHeight="1" spans="1:6">
      <c r="A777" s="50">
        <v>2110203</v>
      </c>
      <c r="B777" s="50" t="s">
        <v>661</v>
      </c>
      <c r="C777" s="51"/>
      <c r="D777" s="51"/>
      <c r="E777" s="200"/>
      <c r="F777" s="204"/>
    </row>
    <row r="778" s="187" customFormat="1" customHeight="1" spans="1:6">
      <c r="A778" s="50">
        <v>2110204</v>
      </c>
      <c r="B778" s="50" t="s">
        <v>662</v>
      </c>
      <c r="C778" s="51"/>
      <c r="D778" s="51"/>
      <c r="E778" s="200"/>
      <c r="F778" s="204"/>
    </row>
    <row r="779" s="187" customFormat="1" customHeight="1" spans="1:6">
      <c r="A779" s="50">
        <v>2110299</v>
      </c>
      <c r="B779" s="50" t="s">
        <v>663</v>
      </c>
      <c r="C779" s="51">
        <v>29</v>
      </c>
      <c r="D779" s="51">
        <v>50</v>
      </c>
      <c r="E779" s="200">
        <f>D779/C779</f>
        <v>1.72413793103448</v>
      </c>
      <c r="F779" s="204">
        <v>1125</v>
      </c>
    </row>
    <row r="780" s="187" customFormat="1" customHeight="1" spans="1:6">
      <c r="A780" s="50">
        <v>21103</v>
      </c>
      <c r="B780" s="183" t="s">
        <v>664</v>
      </c>
      <c r="C780" s="51">
        <v>585</v>
      </c>
      <c r="D780" s="51">
        <v>825</v>
      </c>
      <c r="E780" s="200">
        <f>D780/C780</f>
        <v>1.41025641025641</v>
      </c>
      <c r="F780" s="204">
        <v>1125</v>
      </c>
    </row>
    <row r="781" s="187" customFormat="1" customHeight="1" spans="1:6">
      <c r="A781" s="50">
        <v>2110301</v>
      </c>
      <c r="B781" s="50" t="s">
        <v>665</v>
      </c>
      <c r="C781" s="51">
        <v>345</v>
      </c>
      <c r="D781" s="51">
        <v>649</v>
      </c>
      <c r="E781" s="200">
        <f>D781/C781</f>
        <v>1.88115942028986</v>
      </c>
      <c r="F781" s="204"/>
    </row>
    <row r="782" s="187" customFormat="1" customHeight="1" spans="1:6">
      <c r="A782" s="50">
        <v>2110302</v>
      </c>
      <c r="B782" s="50" t="s">
        <v>666</v>
      </c>
      <c r="C782" s="51">
        <v>190</v>
      </c>
      <c r="D782" s="51">
        <v>8</v>
      </c>
      <c r="E782" s="200">
        <f>D782/C782</f>
        <v>0.0421052631578947</v>
      </c>
      <c r="F782" s="204"/>
    </row>
    <row r="783" s="187" customFormat="1" customHeight="1" spans="1:6">
      <c r="A783" s="50">
        <v>2110303</v>
      </c>
      <c r="B783" s="50" t="s">
        <v>667</v>
      </c>
      <c r="C783" s="51"/>
      <c r="D783" s="51"/>
      <c r="E783" s="200"/>
      <c r="F783" s="204"/>
    </row>
    <row r="784" s="187" customFormat="1" customHeight="1" spans="1:6">
      <c r="A784" s="50">
        <v>2110304</v>
      </c>
      <c r="B784" s="50" t="s">
        <v>668</v>
      </c>
      <c r="C784" s="51"/>
      <c r="D784" s="51">
        <v>161</v>
      </c>
      <c r="E784" s="200"/>
      <c r="F784" s="204"/>
    </row>
    <row r="785" s="187" customFormat="1" customHeight="1" spans="1:6">
      <c r="A785" s="50">
        <v>2110305</v>
      </c>
      <c r="B785" s="50" t="s">
        <v>669</v>
      </c>
      <c r="C785" s="51"/>
      <c r="D785" s="51"/>
      <c r="E785" s="200"/>
      <c r="F785" s="204"/>
    </row>
    <row r="786" s="187" customFormat="1" customHeight="1" spans="1:6">
      <c r="A786" s="50">
        <v>2110306</v>
      </c>
      <c r="B786" s="50" t="s">
        <v>670</v>
      </c>
      <c r="C786" s="51"/>
      <c r="D786" s="51"/>
      <c r="E786" s="200"/>
      <c r="F786" s="204">
        <v>390</v>
      </c>
    </row>
    <row r="787" s="187" customFormat="1" customHeight="1" spans="1:6">
      <c r="A787" s="50">
        <v>2110399</v>
      </c>
      <c r="B787" s="50" t="s">
        <v>671</v>
      </c>
      <c r="C787" s="51">
        <v>50</v>
      </c>
      <c r="D787" s="51">
        <v>7</v>
      </c>
      <c r="E787" s="200">
        <f>D787/C787</f>
        <v>0.14</v>
      </c>
      <c r="F787" s="204"/>
    </row>
    <row r="788" s="187" customFormat="1" customHeight="1" spans="1:6">
      <c r="A788" s="50">
        <v>21104</v>
      </c>
      <c r="B788" s="183" t="s">
        <v>672</v>
      </c>
      <c r="C788" s="51">
        <v>7364</v>
      </c>
      <c r="D788" s="51">
        <v>35177</v>
      </c>
      <c r="E788" s="200">
        <f>D788/C788</f>
        <v>4.77688756110809</v>
      </c>
      <c r="F788" s="204"/>
    </row>
    <row r="789" s="187" customFormat="1" customHeight="1" spans="1:6">
      <c r="A789" s="50">
        <v>2110401</v>
      </c>
      <c r="B789" s="50" t="s">
        <v>673</v>
      </c>
      <c r="C789" s="51">
        <v>7164</v>
      </c>
      <c r="D789" s="51">
        <v>29218</v>
      </c>
      <c r="E789" s="200">
        <f>D789/C789</f>
        <v>4.0784477945282</v>
      </c>
      <c r="F789" s="204">
        <v>390</v>
      </c>
    </row>
    <row r="790" s="187" customFormat="1" customHeight="1" spans="1:6">
      <c r="A790" s="50">
        <v>2110402</v>
      </c>
      <c r="B790" s="50" t="s">
        <v>674</v>
      </c>
      <c r="C790" s="51">
        <v>185</v>
      </c>
      <c r="D790" s="51"/>
      <c r="E790" s="200"/>
      <c r="F790" s="204"/>
    </row>
    <row r="791" s="187" customFormat="1" customHeight="1" spans="1:6">
      <c r="A791" s="50">
        <v>2110404</v>
      </c>
      <c r="B791" s="50" t="s">
        <v>675</v>
      </c>
      <c r="C791" s="51"/>
      <c r="D791" s="51"/>
      <c r="E791" s="200"/>
      <c r="F791" s="204"/>
    </row>
    <row r="792" s="187" customFormat="1" customHeight="1" spans="1:6">
      <c r="A792" s="50">
        <v>2110499</v>
      </c>
      <c r="B792" s="50" t="s">
        <v>676</v>
      </c>
      <c r="C792" s="51">
        <v>15</v>
      </c>
      <c r="D792" s="51"/>
      <c r="E792" s="200">
        <f>D792/C792</f>
        <v>0</v>
      </c>
      <c r="F792" s="204"/>
    </row>
    <row r="793" s="187" customFormat="1" customHeight="1" spans="1:6">
      <c r="A793" s="50">
        <v>21105</v>
      </c>
      <c r="B793" s="183" t="s">
        <v>677</v>
      </c>
      <c r="C793" s="51"/>
      <c r="D793" s="51"/>
      <c r="E793" s="200"/>
      <c r="F793" s="204"/>
    </row>
    <row r="794" s="187" customFormat="1" customHeight="1" spans="1:6">
      <c r="A794" s="50">
        <v>2110501</v>
      </c>
      <c r="B794" s="50" t="s">
        <v>678</v>
      </c>
      <c r="C794" s="51"/>
      <c r="D794" s="51"/>
      <c r="E794" s="200"/>
      <c r="F794" s="204"/>
    </row>
    <row r="795" s="187" customFormat="1" customHeight="1" spans="1:6">
      <c r="A795" s="50">
        <v>2110502</v>
      </c>
      <c r="B795" s="50" t="s">
        <v>679</v>
      </c>
      <c r="C795" s="51"/>
      <c r="D795" s="51"/>
      <c r="E795" s="200"/>
      <c r="F795" s="204"/>
    </row>
    <row r="796" s="187" customFormat="1" customHeight="1" spans="1:6">
      <c r="A796" s="50">
        <v>2110503</v>
      </c>
      <c r="B796" s="50" t="s">
        <v>680</v>
      </c>
      <c r="C796" s="51"/>
      <c r="D796" s="51"/>
      <c r="E796" s="200"/>
      <c r="F796" s="204"/>
    </row>
    <row r="797" s="187" customFormat="1" customHeight="1" spans="1:6">
      <c r="A797" s="50">
        <v>2110506</v>
      </c>
      <c r="B797" s="50" t="s">
        <v>681</v>
      </c>
      <c r="C797" s="51"/>
      <c r="D797" s="51"/>
      <c r="E797" s="200"/>
      <c r="F797" s="204"/>
    </row>
    <row r="798" s="187" customFormat="1" customHeight="1" spans="1:6">
      <c r="A798" s="50">
        <v>2110507</v>
      </c>
      <c r="B798" s="50" t="s">
        <v>682</v>
      </c>
      <c r="C798" s="51"/>
      <c r="D798" s="51"/>
      <c r="E798" s="200"/>
      <c r="F798" s="204"/>
    </row>
    <row r="799" s="187" customFormat="1" customHeight="1" spans="1:6">
      <c r="A799" s="50">
        <v>2110599</v>
      </c>
      <c r="B799" s="50" t="s">
        <v>683</v>
      </c>
      <c r="C799" s="51"/>
      <c r="D799" s="51"/>
      <c r="E799" s="200"/>
      <c r="F799" s="204"/>
    </row>
    <row r="800" s="187" customFormat="1" customHeight="1" spans="1:6">
      <c r="A800" s="50">
        <v>21106</v>
      </c>
      <c r="B800" s="183" t="s">
        <v>684</v>
      </c>
      <c r="C800" s="51"/>
      <c r="D800" s="51">
        <v>101</v>
      </c>
      <c r="E800" s="200" t="e">
        <f>D800/C800</f>
        <v>#DIV/0!</v>
      </c>
      <c r="F800" s="204"/>
    </row>
    <row r="801" s="187" customFormat="1" customHeight="1" spans="1:6">
      <c r="A801" s="50">
        <v>2110602</v>
      </c>
      <c r="B801" s="50" t="s">
        <v>685</v>
      </c>
      <c r="C801" s="51"/>
      <c r="D801" s="51">
        <v>101</v>
      </c>
      <c r="E801" s="200"/>
      <c r="F801" s="204"/>
    </row>
    <row r="802" s="187" customFormat="1" customHeight="1" spans="1:6">
      <c r="A802" s="50">
        <v>2110603</v>
      </c>
      <c r="B802" s="50" t="s">
        <v>686</v>
      </c>
      <c r="C802" s="51"/>
      <c r="D802" s="51"/>
      <c r="E802" s="200"/>
      <c r="F802" s="204"/>
    </row>
    <row r="803" s="187" customFormat="1" customHeight="1" spans="1:6">
      <c r="A803" s="50">
        <v>2110604</v>
      </c>
      <c r="B803" s="50" t="s">
        <v>687</v>
      </c>
      <c r="C803" s="51"/>
      <c r="D803" s="51"/>
      <c r="E803" s="200"/>
      <c r="F803" s="204"/>
    </row>
    <row r="804" s="187" customFormat="1" customHeight="1" spans="1:6">
      <c r="A804" s="50">
        <v>2110605</v>
      </c>
      <c r="B804" s="50" t="s">
        <v>688</v>
      </c>
      <c r="C804" s="51"/>
      <c r="D804" s="51"/>
      <c r="E804" s="200"/>
      <c r="F804" s="204"/>
    </row>
    <row r="805" s="187" customFormat="1" customHeight="1" spans="1:6">
      <c r="A805" s="50">
        <v>2110699</v>
      </c>
      <c r="B805" s="50" t="s">
        <v>689</v>
      </c>
      <c r="C805" s="51"/>
      <c r="D805" s="51"/>
      <c r="E805" s="200"/>
      <c r="F805" s="204"/>
    </row>
    <row r="806" s="187" customFormat="1" customHeight="1" spans="1:6">
      <c r="A806" s="50">
        <v>21107</v>
      </c>
      <c r="B806" s="183" t="s">
        <v>690</v>
      </c>
      <c r="C806" s="51"/>
      <c r="D806" s="51"/>
      <c r="E806" s="200"/>
      <c r="F806" s="204"/>
    </row>
    <row r="807" s="187" customFormat="1" customHeight="1" spans="1:6">
      <c r="A807" s="50">
        <v>2110704</v>
      </c>
      <c r="B807" s="50" t="s">
        <v>691</v>
      </c>
      <c r="C807" s="51"/>
      <c r="D807" s="51"/>
      <c r="E807" s="200"/>
      <c r="F807" s="204"/>
    </row>
    <row r="808" s="187" customFormat="1" customHeight="1" spans="1:6">
      <c r="A808" s="50">
        <v>2110799</v>
      </c>
      <c r="B808" s="50" t="s">
        <v>692</v>
      </c>
      <c r="C808" s="51"/>
      <c r="D808" s="51"/>
      <c r="E808" s="200"/>
      <c r="F808" s="204"/>
    </row>
    <row r="809" s="187" customFormat="1" customHeight="1" spans="1:6">
      <c r="A809" s="50">
        <v>21108</v>
      </c>
      <c r="B809" s="183" t="s">
        <v>693</v>
      </c>
      <c r="C809" s="51"/>
      <c r="D809" s="51"/>
      <c r="E809" s="200"/>
      <c r="F809" s="204"/>
    </row>
    <row r="810" s="187" customFormat="1" customHeight="1" spans="1:6">
      <c r="A810" s="50">
        <v>2110804</v>
      </c>
      <c r="B810" s="50" t="s">
        <v>694</v>
      </c>
      <c r="C810" s="51"/>
      <c r="D810" s="51"/>
      <c r="E810" s="200"/>
      <c r="F810" s="204"/>
    </row>
    <row r="811" s="187" customFormat="1" customHeight="1" spans="1:6">
      <c r="A811" s="50">
        <v>2110899</v>
      </c>
      <c r="B811" s="50" t="s">
        <v>695</v>
      </c>
      <c r="C811" s="51"/>
      <c r="D811" s="51"/>
      <c r="E811" s="200"/>
      <c r="F811" s="204"/>
    </row>
    <row r="812" s="187" customFormat="1" customHeight="1" spans="1:6">
      <c r="A812" s="50">
        <v>21109</v>
      </c>
      <c r="B812" s="183" t="s">
        <v>696</v>
      </c>
      <c r="C812" s="51"/>
      <c r="D812" s="51"/>
      <c r="E812" s="200"/>
      <c r="F812" s="204"/>
    </row>
    <row r="813" s="187" customFormat="1" customHeight="1" spans="1:6">
      <c r="A813" s="50">
        <v>2110901</v>
      </c>
      <c r="B813" s="50" t="s">
        <v>697</v>
      </c>
      <c r="C813" s="51"/>
      <c r="D813" s="51"/>
      <c r="E813" s="200"/>
      <c r="F813" s="204">
        <v>2246</v>
      </c>
    </row>
    <row r="814" s="187" customFormat="1" customHeight="1" spans="1:6">
      <c r="A814" s="50">
        <v>21110</v>
      </c>
      <c r="B814" s="183" t="s">
        <v>698</v>
      </c>
      <c r="C814" s="51"/>
      <c r="D814" s="51"/>
      <c r="E814" s="200"/>
      <c r="F814" s="204">
        <v>293</v>
      </c>
    </row>
    <row r="815" s="187" customFormat="1" customHeight="1" spans="1:6">
      <c r="A815" s="50">
        <v>2111001</v>
      </c>
      <c r="B815" s="50" t="s">
        <v>699</v>
      </c>
      <c r="C815" s="51"/>
      <c r="D815" s="51"/>
      <c r="E815" s="200"/>
      <c r="F815" s="204">
        <v>243</v>
      </c>
    </row>
    <row r="816" s="187" customFormat="1" customHeight="1" spans="1:6">
      <c r="A816" s="50">
        <v>21111</v>
      </c>
      <c r="B816" s="183" t="s">
        <v>700</v>
      </c>
      <c r="C816" s="51">
        <v>305</v>
      </c>
      <c r="D816" s="51">
        <v>438</v>
      </c>
      <c r="E816" s="200">
        <f>D816/C816</f>
        <v>1.43606557377049</v>
      </c>
      <c r="F816" s="204"/>
    </row>
    <row r="817" s="187" customFormat="1" customHeight="1" spans="1:6">
      <c r="A817" s="50">
        <v>2111101</v>
      </c>
      <c r="B817" s="50" t="s">
        <v>701</v>
      </c>
      <c r="C817" s="51"/>
      <c r="D817" s="51"/>
      <c r="E817" s="200"/>
      <c r="F817" s="204"/>
    </row>
    <row r="818" s="187" customFormat="1" customHeight="1" spans="1:6">
      <c r="A818" s="50">
        <v>2111102</v>
      </c>
      <c r="B818" s="50" t="s">
        <v>702</v>
      </c>
      <c r="C818" s="51"/>
      <c r="D818" s="51"/>
      <c r="E818" s="200"/>
      <c r="F818" s="204"/>
    </row>
    <row r="819" s="187" customFormat="1" customHeight="1" spans="1:6">
      <c r="A819" s="50">
        <v>2111103</v>
      </c>
      <c r="B819" s="50" t="s">
        <v>703</v>
      </c>
      <c r="C819" s="51">
        <v>305</v>
      </c>
      <c r="D819" s="51">
        <v>438</v>
      </c>
      <c r="E819" s="200">
        <f>D819/C819</f>
        <v>1.43606557377049</v>
      </c>
      <c r="F819" s="204"/>
    </row>
    <row r="820" s="187" customFormat="1" customHeight="1" spans="1:6">
      <c r="A820" s="50">
        <v>2111104</v>
      </c>
      <c r="B820" s="50" t="s">
        <v>704</v>
      </c>
      <c r="C820" s="51"/>
      <c r="D820" s="51"/>
      <c r="E820" s="200"/>
      <c r="F820" s="204"/>
    </row>
    <row r="821" s="187" customFormat="1" customHeight="1" spans="1:6">
      <c r="A821" s="50">
        <v>2111199</v>
      </c>
      <c r="B821" s="50" t="s">
        <v>705</v>
      </c>
      <c r="C821" s="51"/>
      <c r="D821" s="51"/>
      <c r="E821" s="200"/>
      <c r="F821" s="204"/>
    </row>
    <row r="822" s="187" customFormat="1" customHeight="1" spans="1:6">
      <c r="A822" s="50">
        <v>21112</v>
      </c>
      <c r="B822" s="183" t="s">
        <v>706</v>
      </c>
      <c r="C822" s="51"/>
      <c r="D822" s="51"/>
      <c r="E822" s="200"/>
      <c r="F822" s="204"/>
    </row>
    <row r="823" s="187" customFormat="1" customHeight="1" spans="1:6">
      <c r="A823" s="50">
        <v>2111201</v>
      </c>
      <c r="B823" s="50" t="s">
        <v>707</v>
      </c>
      <c r="C823" s="51"/>
      <c r="D823" s="51"/>
      <c r="E823" s="200"/>
      <c r="F823" s="204"/>
    </row>
    <row r="824" s="187" customFormat="1" customHeight="1" spans="1:6">
      <c r="A824" s="50">
        <v>21113</v>
      </c>
      <c r="B824" s="183" t="s">
        <v>708</v>
      </c>
      <c r="C824" s="51"/>
      <c r="D824" s="51"/>
      <c r="E824" s="200"/>
      <c r="F824" s="204"/>
    </row>
    <row r="825" s="187" customFormat="1" customHeight="1" spans="1:6">
      <c r="A825" s="50">
        <v>2111301</v>
      </c>
      <c r="B825" s="50" t="s">
        <v>709</v>
      </c>
      <c r="C825" s="51"/>
      <c r="D825" s="51"/>
      <c r="E825" s="200"/>
      <c r="F825" s="204">
        <v>50</v>
      </c>
    </row>
    <row r="826" s="187" customFormat="1" customHeight="1" spans="1:6">
      <c r="A826" s="50">
        <v>21114</v>
      </c>
      <c r="B826" s="183" t="s">
        <v>710</v>
      </c>
      <c r="C826" s="51"/>
      <c r="D826" s="51"/>
      <c r="E826" s="200"/>
      <c r="F826" s="204">
        <v>40</v>
      </c>
    </row>
    <row r="827" s="187" customFormat="1" customHeight="1" spans="1:6">
      <c r="A827" s="50">
        <v>2111401</v>
      </c>
      <c r="B827" s="50" t="s">
        <v>98</v>
      </c>
      <c r="C827" s="51"/>
      <c r="D827" s="51"/>
      <c r="E827" s="200"/>
      <c r="F827" s="204">
        <v>40</v>
      </c>
    </row>
    <row r="828" s="187" customFormat="1" customHeight="1" spans="1:6">
      <c r="A828" s="50">
        <v>2111402</v>
      </c>
      <c r="B828" s="50" t="s">
        <v>99</v>
      </c>
      <c r="C828" s="51"/>
      <c r="D828" s="51"/>
      <c r="E828" s="200"/>
      <c r="F828" s="204">
        <v>1737</v>
      </c>
    </row>
    <row r="829" s="187" customFormat="1" customHeight="1" spans="1:6">
      <c r="A829" s="50">
        <v>2111403</v>
      </c>
      <c r="B829" s="50" t="s">
        <v>100</v>
      </c>
      <c r="C829" s="51"/>
      <c r="D829" s="51"/>
      <c r="E829" s="200"/>
      <c r="F829" s="204">
        <v>1400</v>
      </c>
    </row>
    <row r="830" s="187" customFormat="1" customHeight="1" spans="1:6">
      <c r="A830" s="50">
        <v>2111404</v>
      </c>
      <c r="B830" s="50" t="s">
        <v>711</v>
      </c>
      <c r="C830" s="51"/>
      <c r="D830" s="51"/>
      <c r="E830" s="200"/>
      <c r="F830" s="204">
        <v>337</v>
      </c>
    </row>
    <row r="831" s="187" customFormat="1" customHeight="1" spans="1:6">
      <c r="A831" s="50">
        <v>2111405</v>
      </c>
      <c r="B831" s="50" t="s">
        <v>712</v>
      </c>
      <c r="C831" s="51"/>
      <c r="D831" s="51"/>
      <c r="E831" s="200"/>
      <c r="F831" s="204">
        <v>169</v>
      </c>
    </row>
    <row r="832" s="187" customFormat="1" customHeight="1" spans="1:6">
      <c r="A832" s="50">
        <v>2111406</v>
      </c>
      <c r="B832" s="50" t="s">
        <v>713</v>
      </c>
      <c r="C832" s="51"/>
      <c r="D832" s="51"/>
      <c r="E832" s="200"/>
      <c r="F832" s="204">
        <v>169</v>
      </c>
    </row>
    <row r="833" s="187" customFormat="1" customHeight="1" spans="1:6">
      <c r="A833" s="50">
        <v>2111407</v>
      </c>
      <c r="B833" s="50" t="s">
        <v>714</v>
      </c>
      <c r="C833" s="51"/>
      <c r="D833" s="51"/>
      <c r="E833" s="200"/>
      <c r="F833" s="204"/>
    </row>
    <row r="834" s="187" customFormat="1" customHeight="1" spans="1:6">
      <c r="A834" s="50">
        <v>2111408</v>
      </c>
      <c r="B834" s="50" t="s">
        <v>715</v>
      </c>
      <c r="C834" s="51"/>
      <c r="D834" s="51"/>
      <c r="E834" s="200"/>
      <c r="F834" s="204"/>
    </row>
    <row r="835" s="187" customFormat="1" customHeight="1" spans="1:6">
      <c r="A835" s="50">
        <v>2111409</v>
      </c>
      <c r="B835" s="50" t="s">
        <v>716</v>
      </c>
      <c r="C835" s="51"/>
      <c r="D835" s="51"/>
      <c r="E835" s="200"/>
      <c r="F835" s="204">
        <v>7</v>
      </c>
    </row>
    <row r="836" s="187" customFormat="1" customHeight="1" spans="1:6">
      <c r="A836" s="50">
        <v>2111410</v>
      </c>
      <c r="B836" s="50" t="s">
        <v>717</v>
      </c>
      <c r="C836" s="51"/>
      <c r="D836" s="51"/>
      <c r="E836" s="200"/>
      <c r="F836" s="204">
        <v>7</v>
      </c>
    </row>
    <row r="837" s="187" customFormat="1" customHeight="1" spans="1:6">
      <c r="A837" s="50">
        <v>2111411</v>
      </c>
      <c r="B837" s="50" t="s">
        <v>139</v>
      </c>
      <c r="C837" s="51"/>
      <c r="D837" s="51"/>
      <c r="E837" s="200"/>
      <c r="F837" s="204">
        <v>44442</v>
      </c>
    </row>
    <row r="838" s="187" customFormat="1" customHeight="1" spans="1:6">
      <c r="A838" s="50">
        <v>2111413</v>
      </c>
      <c r="B838" s="50" t="s">
        <v>718</v>
      </c>
      <c r="C838" s="51"/>
      <c r="D838" s="51"/>
      <c r="E838" s="200"/>
      <c r="F838" s="204">
        <v>24401</v>
      </c>
    </row>
    <row r="839" s="187" customFormat="1" customHeight="1" spans="1:6">
      <c r="A839" s="50">
        <v>2111450</v>
      </c>
      <c r="B839" s="50" t="s">
        <v>107</v>
      </c>
      <c r="C839" s="51"/>
      <c r="D839" s="51"/>
      <c r="E839" s="200"/>
      <c r="F839" s="204">
        <v>259</v>
      </c>
    </row>
    <row r="840" s="187" customFormat="1" customHeight="1" spans="1:6">
      <c r="A840" s="50">
        <v>2111499</v>
      </c>
      <c r="B840" s="50" t="s">
        <v>719</v>
      </c>
      <c r="C840" s="51"/>
      <c r="D840" s="51"/>
      <c r="E840" s="200"/>
      <c r="F840" s="204"/>
    </row>
    <row r="841" s="187" customFormat="1" customHeight="1" spans="1:6">
      <c r="A841" s="50">
        <v>21199</v>
      </c>
      <c r="B841" s="183" t="s">
        <v>720</v>
      </c>
      <c r="C841" s="51"/>
      <c r="D841" s="51"/>
      <c r="E841" s="200"/>
      <c r="F841" s="204"/>
    </row>
    <row r="842" s="187" customFormat="1" customHeight="1" spans="1:6">
      <c r="A842" s="50">
        <v>2119901</v>
      </c>
      <c r="B842" s="50" t="s">
        <v>721</v>
      </c>
      <c r="C842" s="51"/>
      <c r="D842" s="51"/>
      <c r="E842" s="200"/>
      <c r="F842" s="204">
        <v>1978</v>
      </c>
    </row>
    <row r="843" s="187" customFormat="1" customHeight="1" spans="1:6">
      <c r="A843" s="50">
        <v>212</v>
      </c>
      <c r="B843" s="183" t="s">
        <v>722</v>
      </c>
      <c r="C843" s="51">
        <v>1210</v>
      </c>
      <c r="D843" s="51">
        <v>4377</v>
      </c>
      <c r="E843" s="200">
        <f>D843/C843</f>
        <v>3.61735537190083</v>
      </c>
      <c r="F843" s="204"/>
    </row>
    <row r="844" s="187" customFormat="1" customHeight="1" spans="1:6">
      <c r="A844" s="50">
        <v>21201</v>
      </c>
      <c r="B844" s="183" t="s">
        <v>723</v>
      </c>
      <c r="C844" s="51">
        <v>339</v>
      </c>
      <c r="D844" s="51">
        <v>3171</v>
      </c>
      <c r="E844" s="200">
        <f>D844/C844</f>
        <v>9.35398230088496</v>
      </c>
      <c r="F844" s="204">
        <v>66</v>
      </c>
    </row>
    <row r="845" s="187" customFormat="1" customHeight="1" spans="1:6">
      <c r="A845" s="50">
        <v>2120101</v>
      </c>
      <c r="B845" s="50" t="s">
        <v>98</v>
      </c>
      <c r="C845" s="51">
        <v>329</v>
      </c>
      <c r="D845" s="51">
        <v>516</v>
      </c>
      <c r="E845" s="200"/>
      <c r="F845" s="204">
        <v>261</v>
      </c>
    </row>
    <row r="846" s="187" customFormat="1" customHeight="1" spans="1:6">
      <c r="A846" s="50">
        <v>2120102</v>
      </c>
      <c r="B846" s="50" t="s">
        <v>99</v>
      </c>
      <c r="C846" s="51"/>
      <c r="D846" s="51">
        <v>2355</v>
      </c>
      <c r="E846" s="200"/>
      <c r="F846" s="204">
        <v>5</v>
      </c>
    </row>
    <row r="847" s="187" customFormat="1" customHeight="1" spans="1:6">
      <c r="A847" s="50">
        <v>2120103</v>
      </c>
      <c r="B847" s="50" t="s">
        <v>100</v>
      </c>
      <c r="C847" s="51"/>
      <c r="D847" s="51"/>
      <c r="E847" s="200"/>
      <c r="F847" s="204">
        <v>2</v>
      </c>
    </row>
    <row r="848" s="187" customFormat="1" customHeight="1" spans="1:6">
      <c r="A848" s="50">
        <v>2120104</v>
      </c>
      <c r="B848" s="50" t="s">
        <v>724</v>
      </c>
      <c r="C848" s="51"/>
      <c r="D848" s="51"/>
      <c r="E848" s="200"/>
      <c r="F848" s="204"/>
    </row>
    <row r="849" s="187" customFormat="1" customHeight="1" spans="1:6">
      <c r="A849" s="50">
        <v>2120105</v>
      </c>
      <c r="B849" s="50" t="s">
        <v>725</v>
      </c>
      <c r="C849" s="51"/>
      <c r="D849" s="51"/>
      <c r="E849" s="200"/>
      <c r="F849" s="204">
        <v>280</v>
      </c>
    </row>
    <row r="850" s="187" customFormat="1" customHeight="1" spans="1:6">
      <c r="A850" s="50">
        <v>2120106</v>
      </c>
      <c r="B850" s="50" t="s">
        <v>726</v>
      </c>
      <c r="C850" s="51"/>
      <c r="D850" s="51"/>
      <c r="E850" s="200"/>
      <c r="F850" s="204"/>
    </row>
    <row r="851" s="187" customFormat="1" customHeight="1" spans="1:6">
      <c r="A851" s="50">
        <v>2120107</v>
      </c>
      <c r="B851" s="50" t="s">
        <v>727</v>
      </c>
      <c r="C851" s="51"/>
      <c r="D851" s="51"/>
      <c r="E851" s="200"/>
      <c r="F851" s="204"/>
    </row>
    <row r="852" s="187" customFormat="1" customHeight="1" spans="1:6">
      <c r="A852" s="50">
        <v>2120109</v>
      </c>
      <c r="B852" s="50" t="s">
        <v>728</v>
      </c>
      <c r="C852" s="51"/>
      <c r="D852" s="51"/>
      <c r="E852" s="200"/>
      <c r="F852" s="204">
        <v>28</v>
      </c>
    </row>
    <row r="853" s="187" customFormat="1" customHeight="1" spans="1:6">
      <c r="A853" s="50">
        <v>2120110</v>
      </c>
      <c r="B853" s="50" t="s">
        <v>729</v>
      </c>
      <c r="C853" s="51"/>
      <c r="D853" s="51"/>
      <c r="E853" s="200"/>
      <c r="F853" s="204"/>
    </row>
    <row r="854" s="187" customFormat="1" customHeight="1" spans="1:6">
      <c r="A854" s="50">
        <v>2120199</v>
      </c>
      <c r="B854" s="50" t="s">
        <v>730</v>
      </c>
      <c r="C854" s="51">
        <v>10</v>
      </c>
      <c r="D854" s="51">
        <v>300</v>
      </c>
      <c r="E854" s="200">
        <f t="shared" ref="E854:E861" si="8">D854/C854</f>
        <v>30</v>
      </c>
      <c r="F854" s="204">
        <v>478</v>
      </c>
    </row>
    <row r="855" s="187" customFormat="1" customHeight="1" spans="1:6">
      <c r="A855" s="50">
        <v>21202</v>
      </c>
      <c r="B855" s="183" t="s">
        <v>731</v>
      </c>
      <c r="C855" s="51"/>
      <c r="D855" s="51"/>
      <c r="E855" s="200" t="e">
        <f t="shared" si="8"/>
        <v>#DIV/0!</v>
      </c>
      <c r="F855" s="204">
        <v>65</v>
      </c>
    </row>
    <row r="856" s="187" customFormat="1" customHeight="1" spans="1:6">
      <c r="A856" s="50">
        <v>2120201</v>
      </c>
      <c r="B856" s="50" t="s">
        <v>732</v>
      </c>
      <c r="C856" s="51"/>
      <c r="D856" s="51"/>
      <c r="E856" s="200" t="e">
        <f t="shared" si="8"/>
        <v>#DIV/0!</v>
      </c>
      <c r="F856" s="204"/>
    </row>
    <row r="857" s="187" customFormat="1" customHeight="1" spans="1:6">
      <c r="A857" s="50">
        <v>21203</v>
      </c>
      <c r="B857" s="183" t="s">
        <v>733</v>
      </c>
      <c r="C857" s="51">
        <v>655</v>
      </c>
      <c r="D857" s="51">
        <v>1089</v>
      </c>
      <c r="E857" s="200">
        <f t="shared" si="8"/>
        <v>1.66259541984733</v>
      </c>
      <c r="F857" s="204"/>
    </row>
    <row r="858" s="187" customFormat="1" customHeight="1" spans="1:6">
      <c r="A858" s="50">
        <v>2120303</v>
      </c>
      <c r="B858" s="50" t="s">
        <v>734</v>
      </c>
      <c r="C858" s="51">
        <v>50</v>
      </c>
      <c r="D858" s="51">
        <v>678</v>
      </c>
      <c r="E858" s="200">
        <f t="shared" si="8"/>
        <v>13.56</v>
      </c>
      <c r="F858" s="204">
        <v>20145</v>
      </c>
    </row>
    <row r="859" s="187" customFormat="1" customHeight="1" spans="1:6">
      <c r="A859" s="50">
        <v>2120399</v>
      </c>
      <c r="B859" s="50" t="s">
        <v>735</v>
      </c>
      <c r="C859" s="51">
        <v>605</v>
      </c>
      <c r="D859" s="51">
        <v>411</v>
      </c>
      <c r="E859" s="200">
        <f t="shared" si="8"/>
        <v>0.679338842975207</v>
      </c>
      <c r="F859" s="204"/>
    </row>
    <row r="860" s="187" customFormat="1" customHeight="1" spans="1:6">
      <c r="A860" s="50">
        <v>21205</v>
      </c>
      <c r="B860" s="183" t="s">
        <v>736</v>
      </c>
      <c r="C860" s="51">
        <v>216</v>
      </c>
      <c r="D860" s="51">
        <v>117</v>
      </c>
      <c r="E860" s="200">
        <f t="shared" si="8"/>
        <v>0.541666666666667</v>
      </c>
      <c r="F860" s="204"/>
    </row>
    <row r="861" s="187" customFormat="1" customHeight="1" spans="1:6">
      <c r="A861" s="50">
        <v>2120501</v>
      </c>
      <c r="B861" s="50" t="s">
        <v>737</v>
      </c>
      <c r="C861" s="51">
        <v>216</v>
      </c>
      <c r="D861" s="51">
        <v>117</v>
      </c>
      <c r="E861" s="200">
        <f t="shared" si="8"/>
        <v>0.541666666666667</v>
      </c>
      <c r="F861" s="204"/>
    </row>
    <row r="862" s="187" customFormat="1" customHeight="1" spans="1:6">
      <c r="A862" s="50">
        <v>21206</v>
      </c>
      <c r="B862" s="183" t="s">
        <v>738</v>
      </c>
      <c r="C862" s="51"/>
      <c r="D862" s="51"/>
      <c r="E862" s="200"/>
      <c r="F862" s="204">
        <v>834</v>
      </c>
    </row>
    <row r="863" s="187" customFormat="1" customHeight="1" spans="1:6">
      <c r="A863" s="50">
        <v>2120601</v>
      </c>
      <c r="B863" s="50" t="s">
        <v>739</v>
      </c>
      <c r="C863" s="51"/>
      <c r="D863" s="51"/>
      <c r="E863" s="200"/>
      <c r="F863" s="204">
        <v>6470</v>
      </c>
    </row>
    <row r="864" s="187" customFormat="1" customHeight="1" spans="1:6">
      <c r="A864" s="50">
        <v>21299</v>
      </c>
      <c r="B864" s="183" t="s">
        <v>740</v>
      </c>
      <c r="C864" s="51"/>
      <c r="D864" s="51"/>
      <c r="E864" s="200"/>
      <c r="F864" s="204">
        <v>127</v>
      </c>
    </row>
    <row r="865" s="187" customFormat="1" customHeight="1" spans="1:6">
      <c r="A865" s="50">
        <v>2129901</v>
      </c>
      <c r="B865" s="50" t="s">
        <v>741</v>
      </c>
      <c r="C865" s="51"/>
      <c r="D865" s="51"/>
      <c r="E865" s="200"/>
      <c r="F865" s="204">
        <v>307</v>
      </c>
    </row>
    <row r="866" s="187" customFormat="1" customHeight="1" spans="1:6">
      <c r="A866" s="50">
        <v>213</v>
      </c>
      <c r="B866" s="183" t="s">
        <v>742</v>
      </c>
      <c r="C866" s="51">
        <v>41198</v>
      </c>
      <c r="D866" s="51">
        <v>66776</v>
      </c>
      <c r="E866" s="200">
        <f>D866/C866</f>
        <v>1.62085538132919</v>
      </c>
      <c r="F866" s="204"/>
    </row>
    <row r="867" s="187" customFormat="1" customHeight="1" spans="1:6">
      <c r="A867" s="50">
        <v>21301</v>
      </c>
      <c r="B867" s="183" t="s">
        <v>743</v>
      </c>
      <c r="C867" s="51">
        <v>25164</v>
      </c>
      <c r="D867" s="51">
        <v>40672</v>
      </c>
      <c r="E867" s="200">
        <f>D867/C867</f>
        <v>1.61627722142744</v>
      </c>
      <c r="F867" s="204">
        <v>1710</v>
      </c>
    </row>
    <row r="868" s="187" customFormat="1" customHeight="1" spans="1:6">
      <c r="A868" s="50">
        <v>2130101</v>
      </c>
      <c r="B868" s="50" t="s">
        <v>98</v>
      </c>
      <c r="C868" s="51">
        <v>587</v>
      </c>
      <c r="D868" s="51">
        <v>697</v>
      </c>
      <c r="E868" s="200">
        <f>D868/C868</f>
        <v>1.18739352640545</v>
      </c>
      <c r="F868" s="204">
        <v>294</v>
      </c>
    </row>
    <row r="869" s="187" customFormat="1" customHeight="1" spans="1:6">
      <c r="A869" s="50">
        <v>2130102</v>
      </c>
      <c r="B869" s="50" t="s">
        <v>99</v>
      </c>
      <c r="C869" s="51"/>
      <c r="D869" s="51">
        <v>10</v>
      </c>
      <c r="E869" s="200"/>
      <c r="F869" s="204"/>
    </row>
    <row r="870" s="187" customFormat="1" customHeight="1" spans="1:6">
      <c r="A870" s="50">
        <v>2130103</v>
      </c>
      <c r="B870" s="50" t="s">
        <v>100</v>
      </c>
      <c r="C870" s="51">
        <v>3</v>
      </c>
      <c r="D870" s="51"/>
      <c r="E870" s="200"/>
      <c r="F870" s="204"/>
    </row>
    <row r="871" s="187" customFormat="1" customHeight="1" spans="1:6">
      <c r="A871" s="50">
        <v>2130104</v>
      </c>
      <c r="B871" s="50" t="s">
        <v>107</v>
      </c>
      <c r="C871" s="51">
        <v>1148</v>
      </c>
      <c r="D871" s="51">
        <v>1425</v>
      </c>
      <c r="E871" s="200">
        <f>D871/C871</f>
        <v>1.24128919860627</v>
      </c>
      <c r="F871" s="204"/>
    </row>
    <row r="872" s="187" customFormat="1" customHeight="1" spans="1:6">
      <c r="A872" s="50">
        <v>2130105</v>
      </c>
      <c r="B872" s="50" t="s">
        <v>744</v>
      </c>
      <c r="C872" s="51"/>
      <c r="D872" s="51"/>
      <c r="E872" s="200"/>
      <c r="F872" s="204">
        <v>204</v>
      </c>
    </row>
    <row r="873" s="187" customFormat="1" customHeight="1" spans="1:6">
      <c r="A873" s="50">
        <v>2130106</v>
      </c>
      <c r="B873" s="50" t="s">
        <v>745</v>
      </c>
      <c r="C873" s="51"/>
      <c r="D873" s="51"/>
      <c r="E873" s="200"/>
      <c r="F873" s="204"/>
    </row>
    <row r="874" s="187" customFormat="1" customHeight="1" spans="1:6">
      <c r="A874" s="50">
        <v>2130108</v>
      </c>
      <c r="B874" s="50" t="s">
        <v>746</v>
      </c>
      <c r="C874" s="51">
        <v>182</v>
      </c>
      <c r="D874" s="51">
        <v>239</v>
      </c>
      <c r="E874" s="200">
        <f>D874/C874</f>
        <v>1.31318681318681</v>
      </c>
      <c r="F874" s="204">
        <v>10</v>
      </c>
    </row>
    <row r="875" s="187" customFormat="1" customHeight="1" spans="1:6">
      <c r="A875" s="50">
        <v>2130109</v>
      </c>
      <c r="B875" s="50" t="s">
        <v>747</v>
      </c>
      <c r="C875" s="51"/>
      <c r="D875" s="51">
        <v>5</v>
      </c>
      <c r="E875" s="200" t="e">
        <f>D875/C875</f>
        <v>#DIV/0!</v>
      </c>
      <c r="F875" s="204"/>
    </row>
    <row r="876" s="187" customFormat="1" customHeight="1" spans="1:6">
      <c r="A876" s="50">
        <v>2130110</v>
      </c>
      <c r="B876" s="50" t="s">
        <v>748</v>
      </c>
      <c r="C876" s="51"/>
      <c r="D876" s="51"/>
      <c r="E876" s="200"/>
      <c r="F876" s="204"/>
    </row>
    <row r="877" s="187" customFormat="1" customHeight="1" spans="1:6">
      <c r="A877" s="50">
        <v>2130111</v>
      </c>
      <c r="B877" s="50" t="s">
        <v>749</v>
      </c>
      <c r="C877" s="51"/>
      <c r="D877" s="51">
        <v>25</v>
      </c>
      <c r="E877" s="200"/>
      <c r="F877" s="204"/>
    </row>
    <row r="878" s="187" customFormat="1" customHeight="1" spans="1:6">
      <c r="A878" s="50">
        <v>2130112</v>
      </c>
      <c r="B878" s="50" t="s">
        <v>750</v>
      </c>
      <c r="C878" s="51"/>
      <c r="D878" s="51"/>
      <c r="E878" s="200"/>
      <c r="F878" s="204">
        <v>876</v>
      </c>
    </row>
    <row r="879" s="187" customFormat="1" customHeight="1" spans="1:6">
      <c r="A879" s="50">
        <v>2130114</v>
      </c>
      <c r="B879" s="50" t="s">
        <v>751</v>
      </c>
      <c r="C879" s="51"/>
      <c r="D879" s="51"/>
      <c r="E879" s="200"/>
      <c r="F879" s="204"/>
    </row>
    <row r="880" s="187" customFormat="1" customHeight="1" spans="1:6">
      <c r="A880" s="50">
        <v>2130119</v>
      </c>
      <c r="B880" s="50" t="s">
        <v>752</v>
      </c>
      <c r="C880" s="51">
        <v>200</v>
      </c>
      <c r="D880" s="51">
        <v>57</v>
      </c>
      <c r="E880" s="200"/>
      <c r="F880" s="204"/>
    </row>
    <row r="881" s="187" customFormat="1" customHeight="1" spans="1:6">
      <c r="A881" s="50">
        <v>2130120</v>
      </c>
      <c r="B881" s="50" t="s">
        <v>753</v>
      </c>
      <c r="C881" s="51"/>
      <c r="D881" s="51"/>
      <c r="E881" s="200"/>
      <c r="F881" s="204"/>
    </row>
    <row r="882" s="187" customFormat="1" customHeight="1" spans="1:6">
      <c r="A882" s="50">
        <v>2130121</v>
      </c>
      <c r="B882" s="50" t="s">
        <v>754</v>
      </c>
      <c r="C882" s="51">
        <v>362</v>
      </c>
      <c r="D882" s="51">
        <v>10</v>
      </c>
      <c r="E882" s="200"/>
      <c r="F882" s="204"/>
    </row>
    <row r="883" s="187" customFormat="1" customHeight="1" spans="1:6">
      <c r="A883" s="50">
        <v>2130122</v>
      </c>
      <c r="B883" s="50" t="s">
        <v>755</v>
      </c>
      <c r="C883" s="51">
        <v>748</v>
      </c>
      <c r="D883" s="51">
        <v>591</v>
      </c>
      <c r="E883" s="200">
        <f>D883/C883</f>
        <v>0.790106951871658</v>
      </c>
      <c r="F883" s="204"/>
    </row>
    <row r="884" s="187" customFormat="1" customHeight="1" spans="1:6">
      <c r="A884" s="50">
        <v>2130124</v>
      </c>
      <c r="B884" s="50" t="s">
        <v>756</v>
      </c>
      <c r="C884" s="51">
        <v>10</v>
      </c>
      <c r="D884" s="51">
        <v>18</v>
      </c>
      <c r="E884" s="200"/>
      <c r="F884" s="204"/>
    </row>
    <row r="885" s="187" customFormat="1" customHeight="1" spans="1:6">
      <c r="A885" s="50">
        <v>2130125</v>
      </c>
      <c r="B885" s="50" t="s">
        <v>757</v>
      </c>
      <c r="C885" s="51"/>
      <c r="D885" s="51"/>
      <c r="E885" s="200"/>
      <c r="F885" s="204"/>
    </row>
    <row r="886" s="187" customFormat="1" customHeight="1" spans="1:6">
      <c r="A886" s="50">
        <v>2130126</v>
      </c>
      <c r="B886" s="50" t="s">
        <v>758</v>
      </c>
      <c r="C886" s="51">
        <v>43</v>
      </c>
      <c r="D886" s="51">
        <v>96</v>
      </c>
      <c r="E886" s="200"/>
      <c r="F886" s="204"/>
    </row>
    <row r="887" s="187" customFormat="1" customHeight="1" spans="1:6">
      <c r="A887" s="50">
        <v>2130135</v>
      </c>
      <c r="B887" s="50" t="s">
        <v>759</v>
      </c>
      <c r="C887" s="51">
        <v>19466</v>
      </c>
      <c r="D887" s="51">
        <v>35882</v>
      </c>
      <c r="E887" s="200">
        <f>D887/C887</f>
        <v>1.84331655193671</v>
      </c>
      <c r="F887" s="204"/>
    </row>
    <row r="888" s="187" customFormat="1" customHeight="1" spans="1:6">
      <c r="A888" s="50">
        <v>2130142</v>
      </c>
      <c r="B888" s="50" t="s">
        <v>760</v>
      </c>
      <c r="C888" s="51"/>
      <c r="D888" s="51"/>
      <c r="E888" s="200"/>
      <c r="F888" s="204"/>
    </row>
    <row r="889" s="187" customFormat="1" customHeight="1" spans="1:6">
      <c r="A889" s="50">
        <v>2130148</v>
      </c>
      <c r="B889" s="50" t="s">
        <v>761</v>
      </c>
      <c r="C889" s="51"/>
      <c r="D889" s="51"/>
      <c r="E889" s="200"/>
      <c r="F889" s="204">
        <v>1660</v>
      </c>
    </row>
    <row r="890" s="187" customFormat="1" customHeight="1" spans="1:6">
      <c r="A890" s="50">
        <v>2130152</v>
      </c>
      <c r="B890" s="50" t="s">
        <v>762</v>
      </c>
      <c r="C890" s="51">
        <v>1</v>
      </c>
      <c r="D890" s="51">
        <v>2</v>
      </c>
      <c r="E890" s="200"/>
      <c r="F890" s="204">
        <v>1282</v>
      </c>
    </row>
    <row r="891" s="187" customFormat="1" customHeight="1" spans="1:6">
      <c r="A891" s="50">
        <v>2130153</v>
      </c>
      <c r="B891" s="50" t="s">
        <v>763</v>
      </c>
      <c r="C891" s="51">
        <v>1751</v>
      </c>
      <c r="D891" s="51">
        <v>1194</v>
      </c>
      <c r="E891" s="200"/>
      <c r="F891" s="204">
        <v>2660</v>
      </c>
    </row>
    <row r="892" s="187" customFormat="1" customHeight="1" spans="1:6">
      <c r="A892" s="50">
        <v>2130199</v>
      </c>
      <c r="B892" s="50" t="s">
        <v>764</v>
      </c>
      <c r="C892" s="51">
        <v>663</v>
      </c>
      <c r="D892" s="51">
        <v>421</v>
      </c>
      <c r="E892" s="200">
        <f>D892/C892</f>
        <v>0.63499245852187</v>
      </c>
      <c r="F892" s="204">
        <v>588</v>
      </c>
    </row>
    <row r="893" s="187" customFormat="1" customHeight="1" spans="1:6">
      <c r="A893" s="50">
        <v>21302</v>
      </c>
      <c r="B893" s="183" t="s">
        <v>765</v>
      </c>
      <c r="C893" s="51">
        <v>1849</v>
      </c>
      <c r="D893" s="51">
        <v>3148</v>
      </c>
      <c r="E893" s="200">
        <f>D893/C893</f>
        <v>1.7025419145484</v>
      </c>
      <c r="F893" s="204"/>
    </row>
    <row r="894" s="187" customFormat="1" customHeight="1" spans="1:6">
      <c r="A894" s="50">
        <v>2130201</v>
      </c>
      <c r="B894" s="50" t="s">
        <v>98</v>
      </c>
      <c r="C894" s="51"/>
      <c r="D894" s="51"/>
      <c r="E894" s="200" t="e">
        <f>D894/C894</f>
        <v>#DIV/0!</v>
      </c>
      <c r="F894" s="204"/>
    </row>
    <row r="895" s="187" customFormat="1" customHeight="1" spans="1:6">
      <c r="A895" s="50">
        <v>2130202</v>
      </c>
      <c r="B895" s="50" t="s">
        <v>99</v>
      </c>
      <c r="C895" s="51"/>
      <c r="D895" s="51"/>
      <c r="E895" s="200" t="e">
        <f>D895/C895</f>
        <v>#DIV/0!</v>
      </c>
      <c r="F895" s="204">
        <v>254</v>
      </c>
    </row>
    <row r="896" s="187" customFormat="1" customHeight="1" spans="1:6">
      <c r="A896" s="50">
        <v>2130203</v>
      </c>
      <c r="B896" s="50" t="s">
        <v>100</v>
      </c>
      <c r="C896" s="51"/>
      <c r="D896" s="51"/>
      <c r="E896" s="200"/>
      <c r="F896" s="204"/>
    </row>
    <row r="897" s="187" customFormat="1" customHeight="1" spans="1:6">
      <c r="A897" s="50">
        <v>2130204</v>
      </c>
      <c r="B897" s="50" t="s">
        <v>766</v>
      </c>
      <c r="C897" s="51">
        <v>949</v>
      </c>
      <c r="D897" s="51">
        <v>1428</v>
      </c>
      <c r="E897" s="200">
        <f>D897/C897</f>
        <v>1.50474183350896</v>
      </c>
      <c r="F897" s="204">
        <v>20</v>
      </c>
    </row>
    <row r="898" s="187" customFormat="1" customHeight="1" spans="1:6">
      <c r="A898" s="50">
        <v>2130205</v>
      </c>
      <c r="B898" s="50" t="s">
        <v>767</v>
      </c>
      <c r="C898" s="51">
        <v>430</v>
      </c>
      <c r="D898" s="51">
        <v>799</v>
      </c>
      <c r="E898" s="200">
        <f>D898/C898</f>
        <v>1.85813953488372</v>
      </c>
      <c r="F898" s="204"/>
    </row>
    <row r="899" s="187" customFormat="1" customHeight="1" spans="1:6">
      <c r="A899" s="50">
        <v>2130206</v>
      </c>
      <c r="B899" s="50" t="s">
        <v>768</v>
      </c>
      <c r="C899" s="51"/>
      <c r="D899" s="51"/>
      <c r="E899" s="200"/>
      <c r="F899" s="204"/>
    </row>
    <row r="900" s="187" customFormat="1" customHeight="1" spans="1:6">
      <c r="A900" s="50">
        <v>2130207</v>
      </c>
      <c r="B900" s="50" t="s">
        <v>769</v>
      </c>
      <c r="C900" s="51"/>
      <c r="D900" s="51"/>
      <c r="E900" s="200"/>
      <c r="F900" s="204"/>
    </row>
    <row r="901" s="187" customFormat="1" customHeight="1" spans="1:6">
      <c r="A901" s="50">
        <v>2130209</v>
      </c>
      <c r="B901" s="50" t="s">
        <v>770</v>
      </c>
      <c r="C901" s="51">
        <v>470</v>
      </c>
      <c r="D901" s="51">
        <v>697</v>
      </c>
      <c r="E901" s="200">
        <f>D901/C901</f>
        <v>1.48297872340426</v>
      </c>
      <c r="F901" s="204">
        <v>450</v>
      </c>
    </row>
    <row r="902" s="187" customFormat="1" customHeight="1" spans="1:6">
      <c r="A902" s="50">
        <v>2130210</v>
      </c>
      <c r="B902" s="50" t="s">
        <v>771</v>
      </c>
      <c r="C902" s="51"/>
      <c r="D902" s="51"/>
      <c r="E902" s="200"/>
      <c r="F902" s="204">
        <v>58</v>
      </c>
    </row>
    <row r="903" s="187" customFormat="1" customHeight="1" spans="1:6">
      <c r="A903" s="50">
        <v>2130211</v>
      </c>
      <c r="B903" s="50" t="s">
        <v>772</v>
      </c>
      <c r="C903" s="51"/>
      <c r="D903" s="51">
        <v>18</v>
      </c>
      <c r="E903" s="200"/>
      <c r="F903" s="204"/>
    </row>
    <row r="904" s="187" customFormat="1" customHeight="1" spans="1:6">
      <c r="A904" s="50">
        <v>2130212</v>
      </c>
      <c r="B904" s="50" t="s">
        <v>773</v>
      </c>
      <c r="C904" s="51"/>
      <c r="D904" s="51"/>
      <c r="E904" s="200"/>
      <c r="F904" s="204"/>
    </row>
    <row r="905" s="187" customFormat="1" customHeight="1" spans="1:6">
      <c r="A905" s="50">
        <v>2130213</v>
      </c>
      <c r="B905" s="50" t="s">
        <v>774</v>
      </c>
      <c r="C905" s="51"/>
      <c r="D905" s="51"/>
      <c r="E905" s="200"/>
      <c r="F905" s="204">
        <v>100</v>
      </c>
    </row>
    <row r="906" s="187" customFormat="1" customHeight="1" spans="1:6">
      <c r="A906" s="50">
        <v>2130217</v>
      </c>
      <c r="B906" s="50" t="s">
        <v>775</v>
      </c>
      <c r="C906" s="51"/>
      <c r="D906" s="51"/>
      <c r="E906" s="200"/>
      <c r="F906" s="204">
        <v>70</v>
      </c>
    </row>
    <row r="907" s="187" customFormat="1" customHeight="1" spans="1:6">
      <c r="A907" s="50">
        <v>2130220</v>
      </c>
      <c r="B907" s="50" t="s">
        <v>776</v>
      </c>
      <c r="C907" s="51"/>
      <c r="D907" s="51"/>
      <c r="E907" s="200"/>
      <c r="F907" s="204"/>
    </row>
    <row r="908" s="187" customFormat="1" customHeight="1" spans="1:6">
      <c r="A908" s="50">
        <v>2130221</v>
      </c>
      <c r="B908" s="50" t="s">
        <v>777</v>
      </c>
      <c r="C908" s="51"/>
      <c r="D908" s="51"/>
      <c r="E908" s="200"/>
      <c r="F908" s="204"/>
    </row>
    <row r="909" s="187" customFormat="1" customHeight="1" spans="1:6">
      <c r="A909" s="50">
        <v>2130223</v>
      </c>
      <c r="B909" s="50" t="s">
        <v>778</v>
      </c>
      <c r="C909" s="51"/>
      <c r="D909" s="198"/>
      <c r="E909" s="200"/>
      <c r="F909" s="204"/>
    </row>
    <row r="910" s="187" customFormat="1" customHeight="1" spans="1:6">
      <c r="A910" s="50">
        <v>2130226</v>
      </c>
      <c r="B910" s="50" t="s">
        <v>779</v>
      </c>
      <c r="C910" s="51"/>
      <c r="D910" s="51"/>
      <c r="E910" s="200"/>
      <c r="F910" s="204"/>
    </row>
    <row r="911" s="187" customFormat="1" customHeight="1" spans="1:6">
      <c r="A911" s="50">
        <v>2130227</v>
      </c>
      <c r="B911" s="50" t="s">
        <v>780</v>
      </c>
      <c r="C911" s="51"/>
      <c r="D911" s="51"/>
      <c r="E911" s="200"/>
      <c r="F911" s="204"/>
    </row>
    <row r="912" s="187" customFormat="1" customHeight="1" spans="1:6">
      <c r="A912" s="50">
        <v>2130232</v>
      </c>
      <c r="B912" s="50" t="s">
        <v>781</v>
      </c>
      <c r="C912" s="51"/>
      <c r="D912" s="51"/>
      <c r="E912" s="200"/>
      <c r="F912" s="204"/>
    </row>
    <row r="913" s="187" customFormat="1" customHeight="1" spans="1:6">
      <c r="A913" s="50">
        <v>2130234</v>
      </c>
      <c r="B913" s="50" t="s">
        <v>782</v>
      </c>
      <c r="C913" s="51"/>
      <c r="D913" s="51"/>
      <c r="E913" s="200" t="e">
        <f>D913/C913</f>
        <v>#DIV/0!</v>
      </c>
      <c r="F913" s="204"/>
    </row>
    <row r="914" s="187" customFormat="1" customHeight="1" spans="1:6">
      <c r="A914" s="50">
        <v>2130235</v>
      </c>
      <c r="B914" s="50" t="s">
        <v>783</v>
      </c>
      <c r="C914" s="51"/>
      <c r="D914" s="51"/>
      <c r="E914" s="200" t="e">
        <f>D914/C914</f>
        <v>#DIV/0!</v>
      </c>
      <c r="F914" s="204"/>
    </row>
    <row r="915" s="187" customFormat="1" customHeight="1" spans="1:6">
      <c r="A915" s="50">
        <v>2130236</v>
      </c>
      <c r="B915" s="50" t="s">
        <v>784</v>
      </c>
      <c r="C915" s="51"/>
      <c r="D915" s="51">
        <v>206</v>
      </c>
      <c r="E915" s="200" t="e">
        <f>D915/C915</f>
        <v>#DIV/0!</v>
      </c>
      <c r="F915" s="204"/>
    </row>
    <row r="916" s="187" customFormat="1" customHeight="1" spans="1:6">
      <c r="A916" s="50">
        <v>2130237</v>
      </c>
      <c r="B916" s="50" t="s">
        <v>750</v>
      </c>
      <c r="C916" s="51"/>
      <c r="D916" s="51"/>
      <c r="E916" s="200"/>
      <c r="F916" s="204"/>
    </row>
    <row r="917" s="187" customFormat="1" customHeight="1" spans="1:6">
      <c r="A917" s="50">
        <v>2130299</v>
      </c>
      <c r="B917" s="50" t="s">
        <v>785</v>
      </c>
      <c r="C917" s="51"/>
      <c r="D917" s="51"/>
      <c r="E917" s="200" t="e">
        <f>D917/C917</f>
        <v>#DIV/0!</v>
      </c>
      <c r="F917" s="204">
        <v>1120</v>
      </c>
    </row>
    <row r="918" s="187" customFormat="1" customHeight="1" spans="1:6">
      <c r="A918" s="50">
        <v>21303</v>
      </c>
      <c r="B918" s="183" t="s">
        <v>786</v>
      </c>
      <c r="C918" s="51">
        <v>3289</v>
      </c>
      <c r="D918" s="51">
        <v>4826</v>
      </c>
      <c r="E918" s="200">
        <f>D918/C918</f>
        <v>1.46731529340225</v>
      </c>
      <c r="F918" s="204"/>
    </row>
    <row r="919" s="187" customFormat="1" customHeight="1" spans="1:6">
      <c r="A919" s="50">
        <v>2130301</v>
      </c>
      <c r="B919" s="50" t="s">
        <v>98</v>
      </c>
      <c r="C919" s="51">
        <v>478</v>
      </c>
      <c r="D919" s="51">
        <v>542</v>
      </c>
      <c r="E919" s="200">
        <f>D919/C919</f>
        <v>1.13389121338912</v>
      </c>
      <c r="F919" s="204"/>
    </row>
    <row r="920" s="187" customFormat="1" customHeight="1" spans="1:6">
      <c r="A920" s="50">
        <v>2130302</v>
      </c>
      <c r="B920" s="50" t="s">
        <v>99</v>
      </c>
      <c r="C920" s="51"/>
      <c r="D920" s="51">
        <v>17</v>
      </c>
      <c r="E920" s="200"/>
      <c r="F920" s="204"/>
    </row>
    <row r="921" s="187" customFormat="1" customHeight="1" spans="1:6">
      <c r="A921" s="50">
        <v>2130303</v>
      </c>
      <c r="B921" s="50" t="s">
        <v>100</v>
      </c>
      <c r="C921" s="51"/>
      <c r="D921" s="51"/>
      <c r="E921" s="200"/>
      <c r="F921" s="204"/>
    </row>
    <row r="922" s="187" customFormat="1" customHeight="1" spans="1:6">
      <c r="A922" s="50">
        <v>2130304</v>
      </c>
      <c r="B922" s="50" t="s">
        <v>787</v>
      </c>
      <c r="C922" s="51"/>
      <c r="D922" s="51"/>
      <c r="E922" s="200" t="e">
        <f>D922/C922</f>
        <v>#DIV/0!</v>
      </c>
      <c r="F922" s="204"/>
    </row>
    <row r="923" s="187" customFormat="1" customHeight="1" spans="1:6">
      <c r="A923" s="50">
        <v>2130305</v>
      </c>
      <c r="B923" s="50" t="s">
        <v>788</v>
      </c>
      <c r="C923" s="51">
        <v>529</v>
      </c>
      <c r="D923" s="51">
        <v>3436</v>
      </c>
      <c r="E923" s="200">
        <f>D923/C923</f>
        <v>6.49527410207939</v>
      </c>
      <c r="F923" s="204"/>
    </row>
    <row r="924" s="187" customFormat="1" customHeight="1" spans="1:6">
      <c r="A924" s="50">
        <v>2130306</v>
      </c>
      <c r="B924" s="50" t="s">
        <v>789</v>
      </c>
      <c r="C924" s="51">
        <v>124</v>
      </c>
      <c r="D924" s="51">
        <v>22</v>
      </c>
      <c r="E924" s="200"/>
      <c r="F924" s="204"/>
    </row>
    <row r="925" s="187" customFormat="1" customHeight="1" spans="1:6">
      <c r="A925" s="50">
        <v>2130307</v>
      </c>
      <c r="B925" s="50" t="s">
        <v>790</v>
      </c>
      <c r="C925" s="51"/>
      <c r="D925" s="51"/>
      <c r="E925" s="200"/>
      <c r="F925" s="204"/>
    </row>
    <row r="926" s="187" customFormat="1" customHeight="1" spans="1:6">
      <c r="A926" s="50">
        <v>2130308</v>
      </c>
      <c r="B926" s="50" t="s">
        <v>791</v>
      </c>
      <c r="C926" s="51"/>
      <c r="D926" s="51">
        <v>72</v>
      </c>
      <c r="E926" s="200"/>
      <c r="F926" s="204"/>
    </row>
    <row r="927" s="187" customFormat="1" customHeight="1" spans="1:6">
      <c r="A927" s="50">
        <v>2130309</v>
      </c>
      <c r="B927" s="50" t="s">
        <v>792</v>
      </c>
      <c r="C927" s="51"/>
      <c r="D927" s="51"/>
      <c r="E927" s="200"/>
      <c r="F927" s="204"/>
    </row>
    <row r="928" s="187" customFormat="1" customHeight="1" spans="1:6">
      <c r="A928" s="50">
        <v>2130310</v>
      </c>
      <c r="B928" s="50" t="s">
        <v>793</v>
      </c>
      <c r="C928" s="51">
        <v>32</v>
      </c>
      <c r="D928" s="51">
        <v>15</v>
      </c>
      <c r="E928" s="200"/>
      <c r="F928" s="204"/>
    </row>
    <row r="929" s="187" customFormat="1" customHeight="1" spans="1:6">
      <c r="A929" s="50">
        <v>2130311</v>
      </c>
      <c r="B929" s="50" t="s">
        <v>794</v>
      </c>
      <c r="C929" s="51">
        <v>170</v>
      </c>
      <c r="D929" s="51">
        <v>200</v>
      </c>
      <c r="E929" s="200">
        <f>D929/C929</f>
        <v>1.17647058823529</v>
      </c>
      <c r="F929" s="204">
        <v>5633</v>
      </c>
    </row>
    <row r="930" s="187" customFormat="1" customHeight="1" spans="1:6">
      <c r="A930" s="50">
        <v>2130312</v>
      </c>
      <c r="B930" s="50" t="s">
        <v>795</v>
      </c>
      <c r="C930" s="51"/>
      <c r="D930" s="51"/>
      <c r="E930" s="200"/>
      <c r="F930" s="204">
        <v>32</v>
      </c>
    </row>
    <row r="931" s="187" customFormat="1" customHeight="1" spans="1:6">
      <c r="A931" s="50">
        <v>2130313</v>
      </c>
      <c r="B931" s="50" t="s">
        <v>796</v>
      </c>
      <c r="C931" s="51"/>
      <c r="D931" s="51"/>
      <c r="E931" s="200"/>
      <c r="F931" s="204"/>
    </row>
    <row r="932" s="187" customFormat="1" customHeight="1" spans="1:6">
      <c r="A932" s="50">
        <v>2130314</v>
      </c>
      <c r="B932" s="50" t="s">
        <v>797</v>
      </c>
      <c r="C932" s="51">
        <v>50</v>
      </c>
      <c r="D932" s="51">
        <v>6</v>
      </c>
      <c r="E932" s="200"/>
      <c r="F932" s="204"/>
    </row>
    <row r="933" s="187" customFormat="1" customHeight="1" spans="1:6">
      <c r="A933" s="50">
        <v>2130315</v>
      </c>
      <c r="B933" s="50" t="s">
        <v>798</v>
      </c>
      <c r="C933" s="51">
        <v>50</v>
      </c>
      <c r="D933" s="51">
        <v>449</v>
      </c>
      <c r="E933" s="200"/>
      <c r="F933" s="204"/>
    </row>
    <row r="934" s="187" customFormat="1" customHeight="1" spans="1:6">
      <c r="A934" s="50">
        <v>2130316</v>
      </c>
      <c r="B934" s="50" t="s">
        <v>799</v>
      </c>
      <c r="C934" s="51"/>
      <c r="D934" s="51"/>
      <c r="E934" s="200"/>
      <c r="F934" s="204">
        <v>204</v>
      </c>
    </row>
    <row r="935" s="187" customFormat="1" customHeight="1" spans="1:6">
      <c r="A935" s="50">
        <v>2130317</v>
      </c>
      <c r="B935" s="50" t="s">
        <v>800</v>
      </c>
      <c r="C935" s="51"/>
      <c r="D935" s="51"/>
      <c r="E935" s="200"/>
      <c r="F935" s="204"/>
    </row>
    <row r="936" s="187" customFormat="1" customHeight="1" spans="1:6">
      <c r="A936" s="50">
        <v>2130318</v>
      </c>
      <c r="B936" s="50" t="s">
        <v>801</v>
      </c>
      <c r="C936" s="51"/>
      <c r="D936" s="51"/>
      <c r="E936" s="200"/>
      <c r="F936" s="204">
        <v>188</v>
      </c>
    </row>
    <row r="937" s="187" customFormat="1" customHeight="1" spans="1:6">
      <c r="A937" s="50">
        <v>2130319</v>
      </c>
      <c r="B937" s="50" t="s">
        <v>802</v>
      </c>
      <c r="C937" s="51"/>
      <c r="D937" s="51"/>
      <c r="E937" s="200"/>
      <c r="F937" s="204">
        <v>746</v>
      </c>
    </row>
    <row r="938" s="187" customFormat="1" customHeight="1" spans="1:6">
      <c r="A938" s="50">
        <v>2130321</v>
      </c>
      <c r="B938" s="50" t="s">
        <v>803</v>
      </c>
      <c r="C938" s="51"/>
      <c r="D938" s="51"/>
      <c r="E938" s="200"/>
      <c r="F938" s="204"/>
    </row>
    <row r="939" s="187" customFormat="1" customHeight="1" spans="1:6">
      <c r="A939" s="50">
        <v>2130322</v>
      </c>
      <c r="B939" s="50" t="s">
        <v>804</v>
      </c>
      <c r="C939" s="51"/>
      <c r="D939" s="51"/>
      <c r="E939" s="200"/>
      <c r="F939" s="204">
        <v>4463</v>
      </c>
    </row>
    <row r="940" s="187" customFormat="1" customHeight="1" spans="1:6">
      <c r="A940" s="50">
        <v>2130333</v>
      </c>
      <c r="B940" s="50" t="s">
        <v>778</v>
      </c>
      <c r="C940" s="51"/>
      <c r="D940" s="51"/>
      <c r="E940" s="200"/>
      <c r="F940" s="204">
        <v>1116</v>
      </c>
    </row>
    <row r="941" s="187" customFormat="1" customHeight="1" spans="1:6">
      <c r="A941" s="50">
        <v>2130334</v>
      </c>
      <c r="B941" s="50" t="s">
        <v>805</v>
      </c>
      <c r="C941" s="51"/>
      <c r="D941" s="51"/>
      <c r="E941" s="200"/>
      <c r="F941" s="204">
        <v>21</v>
      </c>
    </row>
    <row r="942" s="187" customFormat="1" customHeight="1" spans="1:6">
      <c r="A942" s="50">
        <v>2130335</v>
      </c>
      <c r="B942" s="50" t="s">
        <v>806</v>
      </c>
      <c r="C942" s="51"/>
      <c r="D942" s="51"/>
      <c r="E942" s="200"/>
      <c r="F942" s="204">
        <v>1095</v>
      </c>
    </row>
    <row r="943" s="187" customFormat="1" customHeight="1" spans="1:6">
      <c r="A943" s="50">
        <v>2130336</v>
      </c>
      <c r="B943" s="50" t="s">
        <v>807</v>
      </c>
      <c r="C943" s="51"/>
      <c r="D943" s="51"/>
      <c r="E943" s="200"/>
      <c r="F943" s="204"/>
    </row>
    <row r="944" s="187" customFormat="1" customHeight="1" spans="1:6">
      <c r="A944" s="50">
        <v>2130337</v>
      </c>
      <c r="B944" s="50" t="s">
        <v>808</v>
      </c>
      <c r="C944" s="51"/>
      <c r="D944" s="51"/>
      <c r="E944" s="200"/>
      <c r="F944" s="204"/>
    </row>
    <row r="945" s="187" customFormat="1" customHeight="1" spans="1:6">
      <c r="A945" s="50">
        <v>2130399</v>
      </c>
      <c r="B945" s="50" t="s">
        <v>809</v>
      </c>
      <c r="C945" s="51">
        <v>1856</v>
      </c>
      <c r="D945" s="51">
        <v>67</v>
      </c>
      <c r="E945" s="200">
        <f>D945/C945</f>
        <v>0.0360991379310345</v>
      </c>
      <c r="F945" s="204"/>
    </row>
    <row r="946" s="187" customFormat="1" customHeight="1" spans="1:6">
      <c r="A946" s="50">
        <v>21305</v>
      </c>
      <c r="B946" s="183" t="s">
        <v>810</v>
      </c>
      <c r="C946" s="51">
        <v>6788</v>
      </c>
      <c r="D946" s="51">
        <v>13279</v>
      </c>
      <c r="E946" s="200">
        <f>D946/C946</f>
        <v>1.95624631703005</v>
      </c>
      <c r="F946" s="204">
        <v>2819</v>
      </c>
    </row>
    <row r="947" s="187" customFormat="1" customHeight="1" spans="1:6">
      <c r="A947" s="50">
        <v>2130501</v>
      </c>
      <c r="B947" s="50" t="s">
        <v>98</v>
      </c>
      <c r="C947" s="51"/>
      <c r="D947" s="51"/>
      <c r="E947" s="200"/>
      <c r="F947" s="204">
        <v>1463</v>
      </c>
    </row>
    <row r="948" s="187" customFormat="1" customHeight="1" spans="1:6">
      <c r="A948" s="50">
        <v>2130502</v>
      </c>
      <c r="B948" s="50" t="s">
        <v>99</v>
      </c>
      <c r="C948" s="51"/>
      <c r="D948" s="51"/>
      <c r="E948" s="200"/>
      <c r="F948" s="204"/>
    </row>
    <row r="949" s="187" customFormat="1" customHeight="1" spans="1:6">
      <c r="A949" s="50">
        <v>2130503</v>
      </c>
      <c r="B949" s="50" t="s">
        <v>100</v>
      </c>
      <c r="C949" s="51"/>
      <c r="D949" s="51"/>
      <c r="E949" s="200"/>
      <c r="F949" s="204">
        <v>1156</v>
      </c>
    </row>
    <row r="950" s="187" customFormat="1" customHeight="1" spans="1:6">
      <c r="A950" s="50">
        <v>2130504</v>
      </c>
      <c r="B950" s="50" t="s">
        <v>811</v>
      </c>
      <c r="C950" s="51"/>
      <c r="D950" s="51">
        <v>943</v>
      </c>
      <c r="E950" s="200"/>
      <c r="F950" s="204"/>
    </row>
    <row r="951" s="187" customFormat="1" customHeight="1" spans="1:6">
      <c r="A951" s="50">
        <v>2130505</v>
      </c>
      <c r="B951" s="50" t="s">
        <v>812</v>
      </c>
      <c r="C951" s="51">
        <v>728</v>
      </c>
      <c r="D951" s="51">
        <v>2866</v>
      </c>
      <c r="E951" s="200"/>
      <c r="F951" s="204"/>
    </row>
    <row r="952" s="187" customFormat="1" customHeight="1" spans="1:6">
      <c r="A952" s="50">
        <v>2130506</v>
      </c>
      <c r="B952" s="50" t="s">
        <v>813</v>
      </c>
      <c r="C952" s="51"/>
      <c r="D952" s="51"/>
      <c r="E952" s="200"/>
      <c r="F952" s="204">
        <v>200</v>
      </c>
    </row>
    <row r="953" s="187" customFormat="1" customHeight="1" spans="1:6">
      <c r="A953" s="50">
        <v>2130507</v>
      </c>
      <c r="B953" s="50" t="s">
        <v>814</v>
      </c>
      <c r="C953" s="51">
        <v>59</v>
      </c>
      <c r="D953" s="51"/>
      <c r="E953" s="200"/>
      <c r="F953" s="204">
        <v>1243</v>
      </c>
    </row>
    <row r="954" s="187" customFormat="1" customHeight="1" spans="1:6">
      <c r="A954" s="50">
        <v>2130508</v>
      </c>
      <c r="B954" s="50" t="s">
        <v>815</v>
      </c>
      <c r="C954" s="51"/>
      <c r="D954" s="51"/>
      <c r="E954" s="200"/>
      <c r="F954" s="204"/>
    </row>
    <row r="955" s="187" customFormat="1" customHeight="1" spans="1:6">
      <c r="A955" s="50">
        <v>2130550</v>
      </c>
      <c r="B955" s="50" t="s">
        <v>816</v>
      </c>
      <c r="C955" s="51"/>
      <c r="D955" s="51"/>
      <c r="E955" s="200"/>
      <c r="F955" s="204"/>
    </row>
    <row r="956" s="187" customFormat="1" customHeight="1" spans="1:6">
      <c r="A956" s="50">
        <v>2130599</v>
      </c>
      <c r="B956" s="50" t="s">
        <v>817</v>
      </c>
      <c r="C956" s="51">
        <v>6001</v>
      </c>
      <c r="D956" s="51">
        <v>9470</v>
      </c>
      <c r="E956" s="200">
        <f>D956/C956</f>
        <v>1.57807032161306</v>
      </c>
      <c r="F956" s="204">
        <v>1106</v>
      </c>
    </row>
    <row r="957" s="187" customFormat="1" customHeight="1" spans="1:6">
      <c r="A957" s="50">
        <v>21307</v>
      </c>
      <c r="B957" s="183" t="s">
        <v>818</v>
      </c>
      <c r="C957" s="51">
        <v>2641</v>
      </c>
      <c r="D957" s="51">
        <v>2334</v>
      </c>
      <c r="E957" s="200">
        <f>D957/C957</f>
        <v>0.883756152972359</v>
      </c>
      <c r="F957" s="204">
        <v>137</v>
      </c>
    </row>
    <row r="958" s="187" customFormat="1" customHeight="1" spans="1:6">
      <c r="A958" s="50">
        <v>2130701</v>
      </c>
      <c r="B958" s="50" t="s">
        <v>819</v>
      </c>
      <c r="C958" s="51">
        <v>306</v>
      </c>
      <c r="D958" s="51">
        <v>558</v>
      </c>
      <c r="E958" s="200"/>
      <c r="F958" s="204"/>
    </row>
    <row r="959" s="187" customFormat="1" customHeight="1" spans="1:6">
      <c r="A959" s="50">
        <v>2130704</v>
      </c>
      <c r="B959" s="50" t="s">
        <v>820</v>
      </c>
      <c r="C959" s="51"/>
      <c r="D959" s="51"/>
      <c r="E959" s="200"/>
      <c r="F959" s="204"/>
    </row>
    <row r="960" s="187" customFormat="1" customHeight="1" spans="1:6">
      <c r="A960" s="50">
        <v>2130705</v>
      </c>
      <c r="B960" s="50" t="s">
        <v>821</v>
      </c>
      <c r="C960" s="51">
        <v>1533</v>
      </c>
      <c r="D960" s="51">
        <v>1087</v>
      </c>
      <c r="E960" s="200">
        <f>D960/C960</f>
        <v>0.709067188519243</v>
      </c>
      <c r="F960" s="204"/>
    </row>
    <row r="961" s="187" customFormat="1" customHeight="1" spans="1:6">
      <c r="A961" s="50">
        <v>2130706</v>
      </c>
      <c r="B961" s="50" t="s">
        <v>822</v>
      </c>
      <c r="C961" s="51"/>
      <c r="D961" s="51"/>
      <c r="E961" s="200"/>
      <c r="F961" s="204"/>
    </row>
    <row r="962" s="187" customFormat="1" customHeight="1" spans="1:6">
      <c r="A962" s="50">
        <v>2130707</v>
      </c>
      <c r="B962" s="50" t="s">
        <v>823</v>
      </c>
      <c r="C962" s="51"/>
      <c r="D962" s="51"/>
      <c r="E962" s="200"/>
      <c r="F962" s="204"/>
    </row>
    <row r="963" s="187" customFormat="1" customHeight="1" spans="1:6">
      <c r="A963" s="50">
        <v>2130799</v>
      </c>
      <c r="B963" s="50" t="s">
        <v>824</v>
      </c>
      <c r="C963" s="51">
        <v>802</v>
      </c>
      <c r="D963" s="51">
        <v>689</v>
      </c>
      <c r="E963" s="200">
        <f t="shared" ref="E963:E967" si="9">D963/C963</f>
        <v>0.859102244389027</v>
      </c>
      <c r="F963" s="204"/>
    </row>
    <row r="964" s="187" customFormat="1" customHeight="1" spans="1:6">
      <c r="A964" s="50">
        <v>21308</v>
      </c>
      <c r="B964" s="183" t="s">
        <v>825</v>
      </c>
      <c r="C964" s="51">
        <v>1422</v>
      </c>
      <c r="D964" s="51">
        <v>2181</v>
      </c>
      <c r="E964" s="200">
        <f t="shared" si="9"/>
        <v>1.5337552742616</v>
      </c>
      <c r="F964" s="204">
        <v>100</v>
      </c>
    </row>
    <row r="965" s="187" customFormat="1" customHeight="1" spans="1:6">
      <c r="A965" s="50">
        <v>2130801</v>
      </c>
      <c r="B965" s="50" t="s">
        <v>826</v>
      </c>
      <c r="C965" s="51"/>
      <c r="D965" s="51">
        <v>618</v>
      </c>
      <c r="E965" s="200"/>
      <c r="F965" s="204"/>
    </row>
    <row r="966" s="187" customFormat="1" customHeight="1" spans="1:6">
      <c r="A966" s="50">
        <v>2130802</v>
      </c>
      <c r="B966" s="50" t="s">
        <v>827</v>
      </c>
      <c r="C966" s="51"/>
      <c r="D966" s="51"/>
      <c r="E966" s="200"/>
      <c r="F966" s="204">
        <v>100</v>
      </c>
    </row>
    <row r="967" s="187" customFormat="1" customHeight="1" spans="1:6">
      <c r="A967" s="50">
        <v>2130803</v>
      </c>
      <c r="B967" s="50" t="s">
        <v>828</v>
      </c>
      <c r="C967" s="51">
        <v>1319</v>
      </c>
      <c r="D967" s="51">
        <v>1540</v>
      </c>
      <c r="E967" s="200">
        <f t="shared" si="9"/>
        <v>1.16755117513268</v>
      </c>
      <c r="F967" s="204">
        <v>4604</v>
      </c>
    </row>
    <row r="968" s="187" customFormat="1" customHeight="1" spans="1:6">
      <c r="A968" s="50">
        <v>2130804</v>
      </c>
      <c r="B968" s="50" t="s">
        <v>829</v>
      </c>
      <c r="C968" s="51"/>
      <c r="D968" s="51"/>
      <c r="E968" s="200"/>
      <c r="F968" s="204">
        <v>1369</v>
      </c>
    </row>
    <row r="969" s="187" customFormat="1" customHeight="1" spans="1:6">
      <c r="A969" s="50">
        <v>2130805</v>
      </c>
      <c r="B969" s="50" t="s">
        <v>830</v>
      </c>
      <c r="C969" s="51"/>
      <c r="D969" s="51"/>
      <c r="E969" s="200"/>
      <c r="F969" s="204">
        <v>238</v>
      </c>
    </row>
    <row r="970" s="187" customFormat="1" customHeight="1" spans="1:6">
      <c r="A970" s="50">
        <v>2130899</v>
      </c>
      <c r="B970" s="50" t="s">
        <v>831</v>
      </c>
      <c r="C970" s="51">
        <v>103</v>
      </c>
      <c r="D970" s="51">
        <v>23</v>
      </c>
      <c r="E970" s="200"/>
      <c r="F970" s="204"/>
    </row>
    <row r="971" s="187" customFormat="1" customHeight="1" spans="1:6">
      <c r="A971" s="50">
        <v>21309</v>
      </c>
      <c r="B971" s="183" t="s">
        <v>832</v>
      </c>
      <c r="C971" s="51"/>
      <c r="D971" s="51"/>
      <c r="E971" s="200"/>
      <c r="F971" s="204"/>
    </row>
    <row r="972" s="187" customFormat="1" customHeight="1" spans="1:6">
      <c r="A972" s="50">
        <v>2130901</v>
      </c>
      <c r="B972" s="50" t="s">
        <v>833</v>
      </c>
      <c r="C972" s="51"/>
      <c r="D972" s="51"/>
      <c r="E972" s="200"/>
      <c r="F972" s="204">
        <v>500</v>
      </c>
    </row>
    <row r="973" s="187" customFormat="1" customHeight="1" spans="1:6">
      <c r="A973" s="50">
        <v>2130999</v>
      </c>
      <c r="B973" s="50" t="s">
        <v>834</v>
      </c>
      <c r="C973" s="51"/>
      <c r="D973" s="51"/>
      <c r="E973" s="200"/>
      <c r="F973" s="204">
        <v>517</v>
      </c>
    </row>
    <row r="974" s="187" customFormat="1" customHeight="1" spans="1:6">
      <c r="A974" s="50">
        <v>21399</v>
      </c>
      <c r="B974" s="183" t="s">
        <v>835</v>
      </c>
      <c r="C974" s="51">
        <v>45</v>
      </c>
      <c r="D974" s="51">
        <v>336</v>
      </c>
      <c r="E974" s="200"/>
      <c r="F974" s="204"/>
    </row>
    <row r="975" s="187" customFormat="1" customHeight="1" spans="1:6">
      <c r="A975" s="50">
        <v>2139901</v>
      </c>
      <c r="B975" s="50" t="s">
        <v>836</v>
      </c>
      <c r="C975" s="51"/>
      <c r="D975" s="51"/>
      <c r="E975" s="200"/>
      <c r="F975" s="204">
        <v>22</v>
      </c>
    </row>
    <row r="976" s="187" customFormat="1" customHeight="1" spans="1:6">
      <c r="A976" s="50">
        <v>2139999</v>
      </c>
      <c r="B976" s="50" t="s">
        <v>837</v>
      </c>
      <c r="C976" s="51">
        <v>45</v>
      </c>
      <c r="D976" s="51">
        <v>336</v>
      </c>
      <c r="E976" s="200"/>
      <c r="F976" s="204"/>
    </row>
    <row r="977" s="187" customFormat="1" customHeight="1" spans="1:6">
      <c r="A977" s="50">
        <v>214</v>
      </c>
      <c r="B977" s="183" t="s">
        <v>838</v>
      </c>
      <c r="C977" s="51">
        <v>5727</v>
      </c>
      <c r="D977" s="51">
        <v>10311</v>
      </c>
      <c r="E977" s="200">
        <f>D977/C977</f>
        <v>1.80041906757465</v>
      </c>
      <c r="F977" s="204">
        <v>92</v>
      </c>
    </row>
    <row r="978" s="187" customFormat="1" customHeight="1" spans="1:6">
      <c r="A978" s="50">
        <v>21401</v>
      </c>
      <c r="B978" s="183" t="s">
        <v>839</v>
      </c>
      <c r="C978" s="51">
        <v>4028</v>
      </c>
      <c r="D978" s="51">
        <v>6967</v>
      </c>
      <c r="E978" s="200">
        <f>D978/C978</f>
        <v>1.72964250248262</v>
      </c>
      <c r="F978" s="204"/>
    </row>
    <row r="979" s="187" customFormat="1" customHeight="1" spans="1:6">
      <c r="A979" s="50">
        <v>2140101</v>
      </c>
      <c r="B979" s="50" t="s">
        <v>98</v>
      </c>
      <c r="C979" s="51">
        <v>781</v>
      </c>
      <c r="D979" s="51">
        <v>873</v>
      </c>
      <c r="E979" s="200">
        <f>D979/C979</f>
        <v>1.11779769526248</v>
      </c>
      <c r="F979" s="204"/>
    </row>
    <row r="980" s="187" customFormat="1" customHeight="1" spans="1:6">
      <c r="A980" s="50">
        <v>2140102</v>
      </c>
      <c r="B980" s="50" t="s">
        <v>99</v>
      </c>
      <c r="C980" s="51"/>
      <c r="D980" s="51"/>
      <c r="E980" s="200"/>
      <c r="F980" s="204"/>
    </row>
    <row r="981" s="187" customFormat="1" customHeight="1" spans="1:6">
      <c r="A981" s="50">
        <v>2140103</v>
      </c>
      <c r="B981" s="50" t="s">
        <v>100</v>
      </c>
      <c r="C981" s="51"/>
      <c r="D981" s="51"/>
      <c r="E981" s="200"/>
      <c r="F981" s="204"/>
    </row>
    <row r="982" s="187" customFormat="1" customHeight="1" spans="1:6">
      <c r="A982" s="50">
        <v>2140104</v>
      </c>
      <c r="B982" s="50" t="s">
        <v>840</v>
      </c>
      <c r="C982" s="51">
        <v>2663</v>
      </c>
      <c r="D982" s="51">
        <v>5329</v>
      </c>
      <c r="E982" s="200">
        <f>D982/C982</f>
        <v>2.00112654900488</v>
      </c>
      <c r="F982" s="204"/>
    </row>
    <row r="983" s="187" customFormat="1" customHeight="1" spans="1:6">
      <c r="A983" s="50">
        <v>2140106</v>
      </c>
      <c r="B983" s="50" t="s">
        <v>841</v>
      </c>
      <c r="C983" s="51">
        <v>466</v>
      </c>
      <c r="D983" s="51">
        <v>713</v>
      </c>
      <c r="E983" s="200">
        <f>D983/C983</f>
        <v>1.53004291845494</v>
      </c>
      <c r="F983" s="204"/>
    </row>
    <row r="984" s="187" customFormat="1" customHeight="1" spans="1:6">
      <c r="A984" s="50">
        <v>2140109</v>
      </c>
      <c r="B984" s="50" t="s">
        <v>842</v>
      </c>
      <c r="C984" s="51"/>
      <c r="D984" s="51"/>
      <c r="E984" s="200"/>
      <c r="F984" s="204"/>
    </row>
    <row r="985" s="187" customFormat="1" customHeight="1" spans="1:6">
      <c r="A985" s="50">
        <v>2140110</v>
      </c>
      <c r="B985" s="50" t="s">
        <v>843</v>
      </c>
      <c r="C985" s="51"/>
      <c r="D985" s="51"/>
      <c r="E985" s="200"/>
      <c r="F985" s="204"/>
    </row>
    <row r="986" s="187" customFormat="1" customHeight="1" spans="1:6">
      <c r="A986" s="50">
        <v>2140111</v>
      </c>
      <c r="B986" s="50" t="s">
        <v>844</v>
      </c>
      <c r="C986" s="51"/>
      <c r="D986" s="51"/>
      <c r="E986" s="200"/>
      <c r="F986" s="204"/>
    </row>
    <row r="987" s="187" customFormat="1" customHeight="1" spans="1:6">
      <c r="A987" s="50">
        <v>2140112</v>
      </c>
      <c r="B987" s="50" t="s">
        <v>845</v>
      </c>
      <c r="C987" s="51">
        <v>118</v>
      </c>
      <c r="D987" s="51">
        <v>52</v>
      </c>
      <c r="E987" s="200">
        <f>D987/C987</f>
        <v>0.440677966101695</v>
      </c>
      <c r="F987" s="204"/>
    </row>
    <row r="988" s="187" customFormat="1" customHeight="1" spans="1:6">
      <c r="A988" s="50">
        <v>2140114</v>
      </c>
      <c r="B988" s="50" t="s">
        <v>846</v>
      </c>
      <c r="C988" s="51"/>
      <c r="D988" s="51"/>
      <c r="E988" s="200"/>
      <c r="F988" s="204"/>
    </row>
    <row r="989" s="187" customFormat="1" customHeight="1" spans="1:6">
      <c r="A989" s="50">
        <v>2140122</v>
      </c>
      <c r="B989" s="50" t="s">
        <v>847</v>
      </c>
      <c r="C989" s="51"/>
      <c r="D989" s="51"/>
      <c r="E989" s="200"/>
      <c r="F989" s="204"/>
    </row>
    <row r="990" s="187" customFormat="1" customHeight="1" spans="1:6">
      <c r="A990" s="50">
        <v>2140123</v>
      </c>
      <c r="B990" s="50" t="s">
        <v>848</v>
      </c>
      <c r="C990" s="51"/>
      <c r="D990" s="51"/>
      <c r="E990" s="200"/>
      <c r="F990" s="204"/>
    </row>
    <row r="991" s="187" customFormat="1" customHeight="1" spans="1:6">
      <c r="A991" s="50">
        <v>2140127</v>
      </c>
      <c r="B991" s="50" t="s">
        <v>849</v>
      </c>
      <c r="C991" s="51"/>
      <c r="D991" s="51"/>
      <c r="E991" s="200"/>
      <c r="F991" s="204"/>
    </row>
    <row r="992" s="187" customFormat="1" customHeight="1" spans="1:6">
      <c r="A992" s="50">
        <v>2140128</v>
      </c>
      <c r="B992" s="50" t="s">
        <v>850</v>
      </c>
      <c r="C992" s="51"/>
      <c r="D992" s="51"/>
      <c r="E992" s="200"/>
      <c r="F992" s="204"/>
    </row>
    <row r="993" s="187" customFormat="1" customHeight="1" spans="1:6">
      <c r="A993" s="50">
        <v>2140129</v>
      </c>
      <c r="B993" s="50" t="s">
        <v>851</v>
      </c>
      <c r="C993" s="51"/>
      <c r="D993" s="51"/>
      <c r="E993" s="200"/>
      <c r="F993" s="204"/>
    </row>
    <row r="994" s="187" customFormat="1" customHeight="1" spans="1:6">
      <c r="A994" s="50">
        <v>2140130</v>
      </c>
      <c r="B994" s="50" t="s">
        <v>852</v>
      </c>
      <c r="C994" s="51"/>
      <c r="D994" s="51"/>
      <c r="E994" s="200"/>
      <c r="F994" s="204"/>
    </row>
    <row r="995" s="187" customFormat="1" customHeight="1" spans="1:6">
      <c r="A995" s="50">
        <v>2140131</v>
      </c>
      <c r="B995" s="50" t="s">
        <v>853</v>
      </c>
      <c r="C995" s="51"/>
      <c r="D995" s="51"/>
      <c r="E995" s="200"/>
      <c r="F995" s="204"/>
    </row>
    <row r="996" s="187" customFormat="1" customHeight="1" spans="1:6">
      <c r="A996" s="50">
        <v>2140133</v>
      </c>
      <c r="B996" s="50" t="s">
        <v>854</v>
      </c>
      <c r="C996" s="51"/>
      <c r="D996" s="51"/>
      <c r="E996" s="200"/>
      <c r="F996" s="204"/>
    </row>
    <row r="997" s="187" customFormat="1" customHeight="1" spans="1:6">
      <c r="A997" s="50">
        <v>2140136</v>
      </c>
      <c r="B997" s="50" t="s">
        <v>855</v>
      </c>
      <c r="C997" s="51"/>
      <c r="D997" s="51"/>
      <c r="E997" s="200"/>
      <c r="F997" s="204"/>
    </row>
    <row r="998" s="187" customFormat="1" customHeight="1" spans="1:6">
      <c r="A998" s="50">
        <v>2140138</v>
      </c>
      <c r="B998" s="50" t="s">
        <v>856</v>
      </c>
      <c r="C998" s="51"/>
      <c r="D998" s="51"/>
      <c r="E998" s="200"/>
      <c r="F998" s="204"/>
    </row>
    <row r="999" s="187" customFormat="1" customHeight="1" spans="1:6">
      <c r="A999" s="50">
        <v>2140139</v>
      </c>
      <c r="B999" s="50" t="s">
        <v>857</v>
      </c>
      <c r="C999" s="51"/>
      <c r="D999" s="51"/>
      <c r="E999" s="200"/>
      <c r="F999" s="204"/>
    </row>
    <row r="1000" s="187" customFormat="1" customHeight="1" spans="1:6">
      <c r="A1000" s="50">
        <v>2140199</v>
      </c>
      <c r="B1000" s="50" t="s">
        <v>858</v>
      </c>
      <c r="C1000" s="51"/>
      <c r="D1000" s="51"/>
      <c r="E1000" s="200"/>
      <c r="F1000" s="204"/>
    </row>
    <row r="1001" s="187" customFormat="1" customHeight="1" spans="1:6">
      <c r="A1001" s="50">
        <v>21402</v>
      </c>
      <c r="B1001" s="183" t="s">
        <v>859</v>
      </c>
      <c r="C1001" s="51"/>
      <c r="D1001" s="51">
        <v>12</v>
      </c>
      <c r="E1001" s="200"/>
      <c r="F1001" s="204"/>
    </row>
    <row r="1002" s="187" customFormat="1" customHeight="1" spans="1:6">
      <c r="A1002" s="50">
        <v>2140201</v>
      </c>
      <c r="B1002" s="50" t="s">
        <v>98</v>
      </c>
      <c r="C1002" s="51"/>
      <c r="D1002" s="51">
        <v>12</v>
      </c>
      <c r="E1002" s="200"/>
      <c r="F1002" s="204"/>
    </row>
    <row r="1003" s="187" customFormat="1" customHeight="1" spans="1:6">
      <c r="A1003" s="50">
        <v>2140202</v>
      </c>
      <c r="B1003" s="50" t="s">
        <v>99</v>
      </c>
      <c r="C1003" s="51"/>
      <c r="D1003" s="51"/>
      <c r="E1003" s="200"/>
      <c r="F1003" s="204"/>
    </row>
    <row r="1004" s="187" customFormat="1" customHeight="1" spans="1:6">
      <c r="A1004" s="50">
        <v>2140203</v>
      </c>
      <c r="B1004" s="50" t="s">
        <v>100</v>
      </c>
      <c r="C1004" s="51"/>
      <c r="D1004" s="51"/>
      <c r="E1004" s="200"/>
      <c r="F1004" s="204"/>
    </row>
    <row r="1005" s="187" customFormat="1" customHeight="1" spans="1:6">
      <c r="A1005" s="50">
        <v>2140204</v>
      </c>
      <c r="B1005" s="50" t="s">
        <v>860</v>
      </c>
      <c r="C1005" s="51"/>
      <c r="D1005" s="51"/>
      <c r="E1005" s="200"/>
      <c r="F1005" s="204"/>
    </row>
    <row r="1006" s="187" customFormat="1" customHeight="1" spans="1:6">
      <c r="A1006" s="50">
        <v>2140205</v>
      </c>
      <c r="B1006" s="50" t="s">
        <v>861</v>
      </c>
      <c r="C1006" s="51"/>
      <c r="D1006" s="51"/>
      <c r="E1006" s="200"/>
      <c r="F1006" s="204"/>
    </row>
    <row r="1007" s="187" customFormat="1" customHeight="1" spans="1:6">
      <c r="A1007" s="50">
        <v>2140206</v>
      </c>
      <c r="B1007" s="50" t="s">
        <v>862</v>
      </c>
      <c r="C1007" s="51"/>
      <c r="D1007" s="51"/>
      <c r="E1007" s="200"/>
      <c r="F1007" s="204"/>
    </row>
    <row r="1008" s="187" customFormat="1" customHeight="1" spans="1:6">
      <c r="A1008" s="50">
        <v>2140207</v>
      </c>
      <c r="B1008" s="50" t="s">
        <v>863</v>
      </c>
      <c r="C1008" s="51"/>
      <c r="D1008" s="51"/>
      <c r="E1008" s="200"/>
      <c r="F1008" s="204"/>
    </row>
    <row r="1009" s="187" customFormat="1" customHeight="1" spans="1:6">
      <c r="A1009" s="50">
        <v>2140208</v>
      </c>
      <c r="B1009" s="50" t="s">
        <v>864</v>
      </c>
      <c r="C1009" s="51"/>
      <c r="D1009" s="51"/>
      <c r="E1009" s="200"/>
      <c r="F1009" s="204"/>
    </row>
    <row r="1010" s="187" customFormat="1" customHeight="1" spans="1:6">
      <c r="A1010" s="50">
        <v>2140299</v>
      </c>
      <c r="B1010" s="50" t="s">
        <v>865</v>
      </c>
      <c r="C1010" s="51"/>
      <c r="D1010" s="51"/>
      <c r="E1010" s="200"/>
      <c r="F1010" s="204"/>
    </row>
    <row r="1011" s="187" customFormat="1" customHeight="1" spans="1:6">
      <c r="A1011" s="50">
        <v>21403</v>
      </c>
      <c r="B1011" s="183" t="s">
        <v>866</v>
      </c>
      <c r="C1011" s="51"/>
      <c r="D1011" s="51"/>
      <c r="E1011" s="200"/>
      <c r="F1011" s="204">
        <v>124</v>
      </c>
    </row>
    <row r="1012" s="187" customFormat="1" customHeight="1" spans="1:6">
      <c r="A1012" s="50">
        <v>2140301</v>
      </c>
      <c r="B1012" s="50" t="s">
        <v>98</v>
      </c>
      <c r="C1012" s="51"/>
      <c r="D1012" s="51"/>
      <c r="E1012" s="200"/>
      <c r="F1012" s="204"/>
    </row>
    <row r="1013" s="187" customFormat="1" customHeight="1" spans="1:6">
      <c r="A1013" s="50">
        <v>2140302</v>
      </c>
      <c r="B1013" s="50" t="s">
        <v>99</v>
      </c>
      <c r="C1013" s="51"/>
      <c r="D1013" s="51"/>
      <c r="E1013" s="200"/>
      <c r="F1013" s="204">
        <v>69</v>
      </c>
    </row>
    <row r="1014" s="187" customFormat="1" customHeight="1" spans="1:6">
      <c r="A1014" s="50">
        <v>2140303</v>
      </c>
      <c r="B1014" s="50" t="s">
        <v>100</v>
      </c>
      <c r="C1014" s="51"/>
      <c r="D1014" s="51"/>
      <c r="E1014" s="200"/>
      <c r="F1014" s="204">
        <v>55</v>
      </c>
    </row>
    <row r="1015" s="187" customFormat="1" customHeight="1" spans="1:6">
      <c r="A1015" s="50">
        <v>2140304</v>
      </c>
      <c r="B1015" s="50" t="s">
        <v>867</v>
      </c>
      <c r="C1015" s="51"/>
      <c r="D1015" s="51"/>
      <c r="E1015" s="200"/>
      <c r="F1015" s="204"/>
    </row>
    <row r="1016" s="187" customFormat="1" customHeight="1" spans="1:6">
      <c r="A1016" s="50">
        <v>2140305</v>
      </c>
      <c r="B1016" s="50" t="s">
        <v>868</v>
      </c>
      <c r="C1016" s="51"/>
      <c r="D1016" s="51"/>
      <c r="E1016" s="200"/>
      <c r="F1016" s="204"/>
    </row>
    <row r="1017" s="187" customFormat="1" customHeight="1" spans="1:6">
      <c r="A1017" s="50">
        <v>2140306</v>
      </c>
      <c r="B1017" s="50" t="s">
        <v>869</v>
      </c>
      <c r="C1017" s="51"/>
      <c r="D1017" s="51"/>
      <c r="E1017" s="200"/>
      <c r="F1017" s="204"/>
    </row>
    <row r="1018" s="187" customFormat="1" customHeight="1" spans="1:6">
      <c r="A1018" s="50">
        <v>2140307</v>
      </c>
      <c r="B1018" s="50" t="s">
        <v>870</v>
      </c>
      <c r="C1018" s="51"/>
      <c r="D1018" s="51"/>
      <c r="E1018" s="200"/>
      <c r="F1018" s="204"/>
    </row>
    <row r="1019" s="187" customFormat="1" customHeight="1" spans="1:6">
      <c r="A1019" s="50">
        <v>2140308</v>
      </c>
      <c r="B1019" s="50" t="s">
        <v>871</v>
      </c>
      <c r="C1019" s="51"/>
      <c r="D1019" s="51"/>
      <c r="E1019" s="200"/>
      <c r="F1019" s="204"/>
    </row>
    <row r="1020" s="187" customFormat="1" customHeight="1" spans="1:6">
      <c r="A1020" s="50">
        <v>2140399</v>
      </c>
      <c r="B1020" s="50" t="s">
        <v>872</v>
      </c>
      <c r="C1020" s="51"/>
      <c r="D1020" s="51"/>
      <c r="E1020" s="200"/>
      <c r="F1020" s="204"/>
    </row>
    <row r="1021" s="187" customFormat="1" customHeight="1" spans="1:6">
      <c r="A1021" s="50">
        <v>21404</v>
      </c>
      <c r="B1021" s="183" t="s">
        <v>873</v>
      </c>
      <c r="C1021" s="51">
        <v>177</v>
      </c>
      <c r="D1021" s="51"/>
      <c r="E1021" s="200">
        <f>D1021/C1021</f>
        <v>0</v>
      </c>
      <c r="F1021" s="204"/>
    </row>
    <row r="1022" s="187" customFormat="1" customHeight="1" spans="1:6">
      <c r="A1022" s="50">
        <v>2140401</v>
      </c>
      <c r="B1022" s="50" t="s">
        <v>874</v>
      </c>
      <c r="C1022" s="51"/>
      <c r="D1022" s="51"/>
      <c r="E1022" s="200"/>
      <c r="F1022" s="204"/>
    </row>
    <row r="1023" s="187" customFormat="1" customHeight="1" spans="1:6">
      <c r="A1023" s="50">
        <v>2140402</v>
      </c>
      <c r="B1023" s="50" t="s">
        <v>875</v>
      </c>
      <c r="C1023" s="51">
        <v>73</v>
      </c>
      <c r="D1023" s="51"/>
      <c r="E1023" s="200">
        <f>D1023/C1023</f>
        <v>0</v>
      </c>
      <c r="F1023" s="204">
        <v>3111</v>
      </c>
    </row>
    <row r="1024" s="187" customFormat="1" customHeight="1" spans="1:6">
      <c r="A1024" s="50">
        <v>2140403</v>
      </c>
      <c r="B1024" s="50" t="s">
        <v>876</v>
      </c>
      <c r="C1024" s="51">
        <v>53</v>
      </c>
      <c r="D1024" s="51"/>
      <c r="E1024" s="200">
        <f>D1024/C1024</f>
        <v>0</v>
      </c>
      <c r="F1024" s="204">
        <v>2390</v>
      </c>
    </row>
    <row r="1025" s="187" customFormat="1" customHeight="1" spans="1:6">
      <c r="A1025" s="50">
        <v>2140499</v>
      </c>
      <c r="B1025" s="50" t="s">
        <v>877</v>
      </c>
      <c r="C1025" s="51">
        <v>51</v>
      </c>
      <c r="D1025" s="51"/>
      <c r="E1025" s="200"/>
      <c r="F1025" s="204">
        <v>721</v>
      </c>
    </row>
    <row r="1026" s="187" customFormat="1" customHeight="1" spans="1:6">
      <c r="A1026" s="50">
        <v>21405</v>
      </c>
      <c r="B1026" s="183" t="s">
        <v>878</v>
      </c>
      <c r="C1026" s="51"/>
      <c r="D1026" s="51"/>
      <c r="E1026" s="200"/>
      <c r="F1026" s="204"/>
    </row>
    <row r="1027" s="187" customFormat="1" customHeight="1" spans="1:6">
      <c r="A1027" s="50">
        <v>2140501</v>
      </c>
      <c r="B1027" s="50" t="s">
        <v>98</v>
      </c>
      <c r="C1027" s="51"/>
      <c r="D1027" s="51"/>
      <c r="E1027" s="200"/>
      <c r="F1027" s="204"/>
    </row>
    <row r="1028" s="187" customFormat="1" customHeight="1" spans="1:6">
      <c r="A1028" s="50">
        <v>2140502</v>
      </c>
      <c r="B1028" s="50" t="s">
        <v>99</v>
      </c>
      <c r="C1028" s="51"/>
      <c r="D1028" s="51"/>
      <c r="E1028" s="200"/>
      <c r="F1028" s="204"/>
    </row>
    <row r="1029" s="187" customFormat="1" customHeight="1" spans="1:6">
      <c r="A1029" s="50">
        <v>2140503</v>
      </c>
      <c r="B1029" s="50" t="s">
        <v>100</v>
      </c>
      <c r="C1029" s="51"/>
      <c r="D1029" s="51"/>
      <c r="E1029" s="200"/>
      <c r="F1029" s="204"/>
    </row>
    <row r="1030" s="187" customFormat="1" customHeight="1" spans="1:6">
      <c r="A1030" s="50">
        <v>2140504</v>
      </c>
      <c r="B1030" s="50" t="s">
        <v>864</v>
      </c>
      <c r="C1030" s="51"/>
      <c r="D1030" s="51"/>
      <c r="E1030" s="200"/>
      <c r="F1030" s="204"/>
    </row>
    <row r="1031" s="187" customFormat="1" customHeight="1" spans="1:6">
      <c r="A1031" s="50">
        <v>2140505</v>
      </c>
      <c r="B1031" s="50" t="s">
        <v>879</v>
      </c>
      <c r="C1031" s="51"/>
      <c r="D1031" s="51"/>
      <c r="E1031" s="200"/>
      <c r="F1031" s="204">
        <v>1360</v>
      </c>
    </row>
    <row r="1032" s="187" customFormat="1" customHeight="1" spans="1:6">
      <c r="A1032" s="50">
        <v>2140599</v>
      </c>
      <c r="B1032" s="50" t="s">
        <v>880</v>
      </c>
      <c r="C1032" s="51"/>
      <c r="D1032" s="51"/>
      <c r="E1032" s="200"/>
      <c r="F1032" s="204"/>
    </row>
    <row r="1033" s="187" customFormat="1" customHeight="1" spans="1:6">
      <c r="A1033" s="50">
        <v>21406</v>
      </c>
      <c r="B1033" s="183" t="s">
        <v>881</v>
      </c>
      <c r="C1033" s="51">
        <v>1522</v>
      </c>
      <c r="D1033" s="51">
        <v>3209</v>
      </c>
      <c r="E1033" s="200">
        <f>D1033/C1033</f>
        <v>2.1084099868594</v>
      </c>
      <c r="F1033" s="204"/>
    </row>
    <row r="1034" s="187" customFormat="1" customHeight="1" spans="1:6">
      <c r="A1034" s="50">
        <v>2140601</v>
      </c>
      <c r="B1034" s="50" t="s">
        <v>882</v>
      </c>
      <c r="C1034" s="51">
        <v>1522</v>
      </c>
      <c r="D1034" s="51">
        <v>3209</v>
      </c>
      <c r="E1034" s="200"/>
      <c r="F1034" s="204"/>
    </row>
    <row r="1035" s="187" customFormat="1" customHeight="1" spans="1:6">
      <c r="A1035" s="50">
        <v>2140602</v>
      </c>
      <c r="B1035" s="50" t="s">
        <v>883</v>
      </c>
      <c r="C1035" s="51"/>
      <c r="D1035" s="51"/>
      <c r="E1035" s="200" t="e">
        <f>D1035/C1035</f>
        <v>#DIV/0!</v>
      </c>
      <c r="F1035" s="204"/>
    </row>
    <row r="1036" s="187" customFormat="1" customHeight="1" spans="1:6">
      <c r="A1036" s="50">
        <v>2140603</v>
      </c>
      <c r="B1036" s="50" t="s">
        <v>884</v>
      </c>
      <c r="C1036" s="51"/>
      <c r="D1036" s="51"/>
      <c r="E1036" s="200"/>
      <c r="F1036" s="204"/>
    </row>
    <row r="1037" s="187" customFormat="1" customHeight="1" spans="1:6">
      <c r="A1037" s="50">
        <v>2140699</v>
      </c>
      <c r="B1037" s="50" t="s">
        <v>885</v>
      </c>
      <c r="C1037" s="51"/>
      <c r="D1037" s="51"/>
      <c r="E1037" s="200"/>
      <c r="F1037" s="204"/>
    </row>
    <row r="1038" s="187" customFormat="1" customHeight="1" spans="1:6">
      <c r="A1038" s="50">
        <v>21499</v>
      </c>
      <c r="B1038" s="183" t="s">
        <v>886</v>
      </c>
      <c r="C1038" s="51"/>
      <c r="D1038" s="51">
        <v>123</v>
      </c>
      <c r="E1038" s="200"/>
      <c r="F1038" s="204"/>
    </row>
    <row r="1039" s="187" customFormat="1" customHeight="1" spans="1:6">
      <c r="A1039" s="50">
        <v>2149901</v>
      </c>
      <c r="B1039" s="50" t="s">
        <v>887</v>
      </c>
      <c r="C1039" s="51"/>
      <c r="D1039" s="51">
        <v>123</v>
      </c>
      <c r="E1039" s="200"/>
      <c r="F1039" s="204"/>
    </row>
    <row r="1040" s="187" customFormat="1" customHeight="1" spans="1:6">
      <c r="A1040" s="50">
        <v>2149999</v>
      </c>
      <c r="B1040" s="50" t="s">
        <v>888</v>
      </c>
      <c r="C1040" s="51"/>
      <c r="D1040" s="51"/>
      <c r="E1040" s="200"/>
      <c r="F1040" s="204"/>
    </row>
    <row r="1041" s="187" customFormat="1" customHeight="1" spans="1:6">
      <c r="A1041" s="50">
        <v>215</v>
      </c>
      <c r="B1041" s="183" t="s">
        <v>889</v>
      </c>
      <c r="C1041" s="51">
        <v>603</v>
      </c>
      <c r="D1041" s="51">
        <v>422</v>
      </c>
      <c r="E1041" s="200">
        <f>D1041/C1041</f>
        <v>0.69983416252073</v>
      </c>
      <c r="F1041" s="204"/>
    </row>
    <row r="1042" s="187" customFormat="1" customHeight="1" spans="1:6">
      <c r="A1042" s="50">
        <v>21501</v>
      </c>
      <c r="B1042" s="183" t="s">
        <v>890</v>
      </c>
      <c r="C1042" s="51"/>
      <c r="D1042" s="51"/>
      <c r="E1042" s="200"/>
      <c r="F1042" s="204"/>
    </row>
    <row r="1043" s="187" customFormat="1" customHeight="1" spans="1:6">
      <c r="A1043" s="50">
        <v>2150101</v>
      </c>
      <c r="B1043" s="50" t="s">
        <v>98</v>
      </c>
      <c r="C1043" s="51"/>
      <c r="D1043" s="51"/>
      <c r="E1043" s="200"/>
      <c r="F1043" s="204"/>
    </row>
    <row r="1044" s="187" customFormat="1" customHeight="1" spans="1:6">
      <c r="A1044" s="50">
        <v>2150102</v>
      </c>
      <c r="B1044" s="50" t="s">
        <v>99</v>
      </c>
      <c r="C1044" s="51"/>
      <c r="D1044" s="51"/>
      <c r="E1044" s="200"/>
      <c r="F1044" s="204"/>
    </row>
    <row r="1045" s="187" customFormat="1" customHeight="1" spans="1:6">
      <c r="A1045" s="50">
        <v>2150103</v>
      </c>
      <c r="B1045" s="50" t="s">
        <v>100</v>
      </c>
      <c r="C1045" s="51"/>
      <c r="D1045" s="51"/>
      <c r="E1045" s="200"/>
      <c r="F1045" s="204"/>
    </row>
    <row r="1046" s="187" customFormat="1" customHeight="1" spans="1:6">
      <c r="A1046" s="50">
        <v>2150104</v>
      </c>
      <c r="B1046" s="50" t="s">
        <v>891</v>
      </c>
      <c r="C1046" s="51"/>
      <c r="D1046" s="51"/>
      <c r="E1046" s="200"/>
      <c r="F1046" s="204"/>
    </row>
    <row r="1047" s="187" customFormat="1" customHeight="1" spans="1:6">
      <c r="A1047" s="50">
        <v>2150105</v>
      </c>
      <c r="B1047" s="50" t="s">
        <v>892</v>
      </c>
      <c r="C1047" s="51"/>
      <c r="D1047" s="51"/>
      <c r="E1047" s="200"/>
      <c r="F1047" s="204"/>
    </row>
    <row r="1048" s="187" customFormat="1" customHeight="1" spans="1:6">
      <c r="A1048" s="50">
        <v>2150106</v>
      </c>
      <c r="B1048" s="50" t="s">
        <v>893</v>
      </c>
      <c r="C1048" s="51"/>
      <c r="D1048" s="51"/>
      <c r="E1048" s="200"/>
      <c r="F1048" s="204"/>
    </row>
    <row r="1049" s="187" customFormat="1" customHeight="1" spans="1:6">
      <c r="A1049" s="50">
        <v>2150107</v>
      </c>
      <c r="B1049" s="50" t="s">
        <v>894</v>
      </c>
      <c r="C1049" s="51"/>
      <c r="D1049" s="51"/>
      <c r="E1049" s="200"/>
      <c r="F1049" s="204"/>
    </row>
    <row r="1050" s="187" customFormat="1" customHeight="1" spans="1:6">
      <c r="A1050" s="50">
        <v>2150108</v>
      </c>
      <c r="B1050" s="50" t="s">
        <v>895</v>
      </c>
      <c r="C1050" s="51"/>
      <c r="D1050" s="51"/>
      <c r="E1050" s="200"/>
      <c r="F1050" s="204"/>
    </row>
    <row r="1051" s="187" customFormat="1" customHeight="1" spans="1:6">
      <c r="A1051" s="50">
        <v>2150199</v>
      </c>
      <c r="B1051" s="50" t="s">
        <v>896</v>
      </c>
      <c r="C1051" s="51"/>
      <c r="D1051" s="51"/>
      <c r="E1051" s="200"/>
      <c r="F1051" s="204"/>
    </row>
    <row r="1052" s="187" customFormat="1" customHeight="1" spans="1:6">
      <c r="A1052" s="50">
        <v>21502</v>
      </c>
      <c r="B1052" s="183" t="s">
        <v>897</v>
      </c>
      <c r="C1052" s="51"/>
      <c r="D1052" s="51"/>
      <c r="E1052" s="200"/>
      <c r="F1052" s="204"/>
    </row>
    <row r="1053" s="187" customFormat="1" customHeight="1" spans="1:6">
      <c r="A1053" s="50">
        <v>2150201</v>
      </c>
      <c r="B1053" s="50" t="s">
        <v>98</v>
      </c>
      <c r="C1053" s="51"/>
      <c r="D1053" s="51"/>
      <c r="E1053" s="200"/>
      <c r="F1053" s="204"/>
    </row>
    <row r="1054" s="187" customFormat="1" customHeight="1" spans="1:6">
      <c r="A1054" s="50">
        <v>2150202</v>
      </c>
      <c r="B1054" s="50" t="s">
        <v>99</v>
      </c>
      <c r="C1054" s="51"/>
      <c r="D1054" s="51"/>
      <c r="E1054" s="200"/>
      <c r="F1054" s="204"/>
    </row>
    <row r="1055" s="187" customFormat="1" customHeight="1" spans="1:6">
      <c r="A1055" s="50">
        <v>2150203</v>
      </c>
      <c r="B1055" s="50" t="s">
        <v>100</v>
      </c>
      <c r="C1055" s="51"/>
      <c r="D1055" s="51"/>
      <c r="E1055" s="200"/>
      <c r="F1055" s="204"/>
    </row>
    <row r="1056" s="187" customFormat="1" customHeight="1" spans="1:6">
      <c r="A1056" s="50">
        <v>2150204</v>
      </c>
      <c r="B1056" s="50" t="s">
        <v>898</v>
      </c>
      <c r="C1056" s="51"/>
      <c r="D1056" s="51"/>
      <c r="E1056" s="200"/>
      <c r="F1056" s="204"/>
    </row>
    <row r="1057" s="187" customFormat="1" customHeight="1" spans="1:6">
      <c r="A1057" s="50">
        <v>2150205</v>
      </c>
      <c r="B1057" s="50" t="s">
        <v>899</v>
      </c>
      <c r="C1057" s="51"/>
      <c r="D1057" s="51"/>
      <c r="E1057" s="200"/>
      <c r="F1057" s="204"/>
    </row>
    <row r="1058" s="187" customFormat="1" customHeight="1" spans="1:6">
      <c r="A1058" s="50">
        <v>2150206</v>
      </c>
      <c r="B1058" s="50" t="s">
        <v>900</v>
      </c>
      <c r="C1058" s="51"/>
      <c r="D1058" s="51"/>
      <c r="E1058" s="200"/>
      <c r="F1058" s="204"/>
    </row>
    <row r="1059" s="187" customFormat="1" customHeight="1" spans="1:6">
      <c r="A1059" s="50">
        <v>2150207</v>
      </c>
      <c r="B1059" s="50" t="s">
        <v>901</v>
      </c>
      <c r="C1059" s="51"/>
      <c r="D1059" s="51"/>
      <c r="E1059" s="200"/>
      <c r="F1059" s="204"/>
    </row>
    <row r="1060" s="187" customFormat="1" customHeight="1" spans="1:6">
      <c r="A1060" s="50">
        <v>2150208</v>
      </c>
      <c r="B1060" s="50" t="s">
        <v>902</v>
      </c>
      <c r="C1060" s="51"/>
      <c r="D1060" s="51"/>
      <c r="E1060" s="200"/>
      <c r="F1060" s="204"/>
    </row>
    <row r="1061" s="187" customFormat="1" customHeight="1" spans="1:6">
      <c r="A1061" s="50">
        <v>2150209</v>
      </c>
      <c r="B1061" s="50" t="s">
        <v>903</v>
      </c>
      <c r="C1061" s="51"/>
      <c r="D1061" s="51"/>
      <c r="E1061" s="200"/>
      <c r="F1061" s="204"/>
    </row>
    <row r="1062" s="187" customFormat="1" customHeight="1" spans="1:6">
      <c r="A1062" s="50">
        <v>2150210</v>
      </c>
      <c r="B1062" s="50" t="s">
        <v>904</v>
      </c>
      <c r="C1062" s="51"/>
      <c r="D1062" s="51"/>
      <c r="E1062" s="200"/>
      <c r="F1062" s="204"/>
    </row>
    <row r="1063" s="187" customFormat="1" customHeight="1" spans="1:6">
      <c r="A1063" s="50">
        <v>2150212</v>
      </c>
      <c r="B1063" s="50" t="s">
        <v>905</v>
      </c>
      <c r="C1063" s="51"/>
      <c r="D1063" s="51"/>
      <c r="E1063" s="200"/>
      <c r="F1063" s="204">
        <v>125</v>
      </c>
    </row>
    <row r="1064" s="187" customFormat="1" customHeight="1" spans="1:6">
      <c r="A1064" s="50">
        <v>2150213</v>
      </c>
      <c r="B1064" s="50" t="s">
        <v>906</v>
      </c>
      <c r="C1064" s="51"/>
      <c r="D1064" s="51"/>
      <c r="E1064" s="200"/>
      <c r="F1064" s="204">
        <v>20</v>
      </c>
    </row>
    <row r="1065" s="187" customFormat="1" customHeight="1" spans="1:6">
      <c r="A1065" s="50">
        <v>2150214</v>
      </c>
      <c r="B1065" s="50" t="s">
        <v>907</v>
      </c>
      <c r="C1065" s="51"/>
      <c r="D1065" s="51"/>
      <c r="E1065" s="200"/>
      <c r="F1065" s="204"/>
    </row>
    <row r="1066" s="187" customFormat="1" customHeight="1" spans="1:6">
      <c r="A1066" s="50">
        <v>2150215</v>
      </c>
      <c r="B1066" s="50" t="s">
        <v>908</v>
      </c>
      <c r="C1066" s="51"/>
      <c r="D1066" s="51"/>
      <c r="E1066" s="200"/>
      <c r="F1066" s="204"/>
    </row>
    <row r="1067" s="187" customFormat="1" customHeight="1" spans="1:6">
      <c r="A1067" s="50">
        <v>2150299</v>
      </c>
      <c r="B1067" s="50" t="s">
        <v>909</v>
      </c>
      <c r="C1067" s="51"/>
      <c r="D1067" s="51"/>
      <c r="E1067" s="200"/>
      <c r="F1067" s="204"/>
    </row>
    <row r="1068" s="187" customFormat="1" customHeight="1" spans="1:6">
      <c r="A1068" s="50">
        <v>21503</v>
      </c>
      <c r="B1068" s="183" t="s">
        <v>910</v>
      </c>
      <c r="C1068" s="51"/>
      <c r="D1068" s="51"/>
      <c r="E1068" s="200"/>
      <c r="F1068" s="204"/>
    </row>
    <row r="1069" s="187" customFormat="1" customHeight="1" spans="1:6">
      <c r="A1069" s="50">
        <v>2150301</v>
      </c>
      <c r="B1069" s="50" t="s">
        <v>98</v>
      </c>
      <c r="C1069" s="51"/>
      <c r="D1069" s="51"/>
      <c r="E1069" s="200"/>
      <c r="F1069" s="204"/>
    </row>
    <row r="1070" s="187" customFormat="1" customHeight="1" spans="1:6">
      <c r="A1070" s="50">
        <v>2150302</v>
      </c>
      <c r="B1070" s="50" t="s">
        <v>99</v>
      </c>
      <c r="C1070" s="51"/>
      <c r="D1070" s="51"/>
      <c r="E1070" s="200"/>
      <c r="F1070" s="204"/>
    </row>
    <row r="1071" s="187" customFormat="1" customHeight="1" spans="1:6">
      <c r="A1071" s="50">
        <v>2150303</v>
      </c>
      <c r="B1071" s="50" t="s">
        <v>100</v>
      </c>
      <c r="C1071" s="51"/>
      <c r="D1071" s="51"/>
      <c r="E1071" s="200"/>
      <c r="F1071" s="204"/>
    </row>
    <row r="1072" s="187" customFormat="1" customHeight="1" spans="1:6">
      <c r="A1072" s="50">
        <v>2150399</v>
      </c>
      <c r="B1072" s="50" t="s">
        <v>911</v>
      </c>
      <c r="C1072" s="51"/>
      <c r="D1072" s="51"/>
      <c r="E1072" s="200"/>
      <c r="F1072" s="204"/>
    </row>
    <row r="1073" s="187" customFormat="1" customHeight="1" spans="1:6">
      <c r="A1073" s="50">
        <v>21505</v>
      </c>
      <c r="B1073" s="183" t="s">
        <v>912</v>
      </c>
      <c r="C1073" s="51">
        <v>353</v>
      </c>
      <c r="D1073" s="51">
        <v>178</v>
      </c>
      <c r="E1073" s="200">
        <f>D1073/C1073</f>
        <v>0.504249291784703</v>
      </c>
      <c r="F1073" s="204"/>
    </row>
    <row r="1074" s="187" customFormat="1" customHeight="1" spans="1:6">
      <c r="A1074" s="50">
        <v>2150501</v>
      </c>
      <c r="B1074" s="50" t="s">
        <v>98</v>
      </c>
      <c r="C1074" s="51"/>
      <c r="D1074" s="51"/>
      <c r="E1074" s="200" t="e">
        <f>D1074/C1074</f>
        <v>#DIV/0!</v>
      </c>
      <c r="F1074" s="204"/>
    </row>
    <row r="1075" s="187" customFormat="1" customHeight="1" spans="1:6">
      <c r="A1075" s="50">
        <v>2150502</v>
      </c>
      <c r="B1075" s="50" t="s">
        <v>99</v>
      </c>
      <c r="C1075" s="51"/>
      <c r="D1075" s="51"/>
      <c r="E1075" s="200"/>
      <c r="F1075" s="204"/>
    </row>
    <row r="1076" s="187" customFormat="1" customHeight="1" spans="1:6">
      <c r="A1076" s="50">
        <v>2150503</v>
      </c>
      <c r="B1076" s="50" t="s">
        <v>100</v>
      </c>
      <c r="C1076" s="51"/>
      <c r="D1076" s="51"/>
      <c r="E1076" s="200"/>
      <c r="F1076" s="204">
        <v>105</v>
      </c>
    </row>
    <row r="1077" s="187" customFormat="1" customHeight="1" spans="1:6">
      <c r="A1077" s="50">
        <v>2150505</v>
      </c>
      <c r="B1077" s="50" t="s">
        <v>913</v>
      </c>
      <c r="C1077" s="51"/>
      <c r="D1077" s="51"/>
      <c r="E1077" s="200"/>
      <c r="F1077" s="204">
        <v>443</v>
      </c>
    </row>
    <row r="1078" s="187" customFormat="1" customHeight="1" spans="1:6">
      <c r="A1078" s="50">
        <v>2150506</v>
      </c>
      <c r="B1078" s="50" t="s">
        <v>914</v>
      </c>
      <c r="C1078" s="51"/>
      <c r="D1078" s="51"/>
      <c r="E1078" s="200"/>
      <c r="F1078" s="204">
        <v>303</v>
      </c>
    </row>
    <row r="1079" s="187" customFormat="1" customHeight="1" spans="1:6">
      <c r="A1079" s="50">
        <v>2150507</v>
      </c>
      <c r="B1079" s="50" t="s">
        <v>915</v>
      </c>
      <c r="C1079" s="51"/>
      <c r="D1079" s="51"/>
      <c r="E1079" s="200"/>
      <c r="F1079" s="204">
        <v>29</v>
      </c>
    </row>
    <row r="1080" s="187" customFormat="1" customHeight="1" spans="1:6">
      <c r="A1080" s="50">
        <v>2150508</v>
      </c>
      <c r="B1080" s="50" t="s">
        <v>916</v>
      </c>
      <c r="C1080" s="51"/>
      <c r="D1080" s="51"/>
      <c r="E1080" s="200"/>
      <c r="F1080" s="204"/>
    </row>
    <row r="1081" s="187" customFormat="1" customHeight="1" spans="1:6">
      <c r="A1081" s="50">
        <v>2150509</v>
      </c>
      <c r="B1081" s="50" t="s">
        <v>917</v>
      </c>
      <c r="C1081" s="51"/>
      <c r="D1081" s="51"/>
      <c r="E1081" s="200"/>
      <c r="F1081" s="204"/>
    </row>
    <row r="1082" s="187" customFormat="1" customHeight="1" spans="1:6">
      <c r="A1082" s="50">
        <v>2150510</v>
      </c>
      <c r="B1082" s="50" t="s">
        <v>918</v>
      </c>
      <c r="C1082" s="51"/>
      <c r="D1082" s="51"/>
      <c r="E1082" s="200"/>
      <c r="F1082" s="204"/>
    </row>
    <row r="1083" s="187" customFormat="1" customHeight="1" spans="1:6">
      <c r="A1083" s="50">
        <v>2150511</v>
      </c>
      <c r="B1083" s="50" t="s">
        <v>919</v>
      </c>
      <c r="C1083" s="51"/>
      <c r="D1083" s="51"/>
      <c r="E1083" s="200"/>
      <c r="F1083" s="204">
        <v>111</v>
      </c>
    </row>
    <row r="1084" s="187" customFormat="1" customHeight="1" spans="1:6">
      <c r="A1084" s="50">
        <v>2150513</v>
      </c>
      <c r="B1084" s="50" t="s">
        <v>864</v>
      </c>
      <c r="C1084" s="51"/>
      <c r="D1084" s="51"/>
      <c r="E1084" s="200"/>
      <c r="F1084" s="204"/>
    </row>
    <row r="1085" s="187" customFormat="1" customHeight="1" spans="1:6">
      <c r="A1085" s="50">
        <v>2150515</v>
      </c>
      <c r="B1085" s="50" t="s">
        <v>920</v>
      </c>
      <c r="C1085" s="51"/>
      <c r="D1085" s="51"/>
      <c r="E1085" s="200"/>
      <c r="F1085" s="204"/>
    </row>
    <row r="1086" s="187" customFormat="1" customHeight="1" spans="1:6">
      <c r="A1086" s="50">
        <v>2150599</v>
      </c>
      <c r="B1086" s="50" t="s">
        <v>921</v>
      </c>
      <c r="C1086" s="51">
        <v>353</v>
      </c>
      <c r="D1086" s="51">
        <v>178</v>
      </c>
      <c r="E1086" s="200">
        <f>D1086/C1086</f>
        <v>0.504249291784703</v>
      </c>
      <c r="F1086" s="204"/>
    </row>
    <row r="1087" s="187" customFormat="1" customHeight="1" spans="1:6">
      <c r="A1087" s="50">
        <v>21507</v>
      </c>
      <c r="B1087" s="183" t="s">
        <v>922</v>
      </c>
      <c r="C1087" s="51"/>
      <c r="D1087" s="51">
        <v>9</v>
      </c>
      <c r="E1087" s="200"/>
      <c r="F1087" s="204"/>
    </row>
    <row r="1088" s="187" customFormat="1" customHeight="1" spans="1:6">
      <c r="A1088" s="50">
        <v>2150701</v>
      </c>
      <c r="B1088" s="50" t="s">
        <v>98</v>
      </c>
      <c r="C1088" s="51"/>
      <c r="D1088" s="51"/>
      <c r="E1088" s="200"/>
      <c r="F1088" s="204"/>
    </row>
    <row r="1089" s="187" customFormat="1" customHeight="1" spans="1:6">
      <c r="A1089" s="50">
        <v>2150702</v>
      </c>
      <c r="B1089" s="50" t="s">
        <v>99</v>
      </c>
      <c r="C1089" s="51"/>
      <c r="D1089" s="51"/>
      <c r="E1089" s="200"/>
      <c r="F1089" s="204"/>
    </row>
    <row r="1090" s="187" customFormat="1" customHeight="1" spans="1:6">
      <c r="A1090" s="50">
        <v>2150703</v>
      </c>
      <c r="B1090" s="50" t="s">
        <v>100</v>
      </c>
      <c r="C1090" s="51"/>
      <c r="D1090" s="51"/>
      <c r="E1090" s="200"/>
      <c r="F1090" s="204"/>
    </row>
    <row r="1091" s="187" customFormat="1" customHeight="1" spans="1:6">
      <c r="A1091" s="50">
        <v>2150704</v>
      </c>
      <c r="B1091" s="50" t="s">
        <v>923</v>
      </c>
      <c r="C1091" s="51"/>
      <c r="D1091" s="51"/>
      <c r="E1091" s="200"/>
      <c r="F1091" s="204"/>
    </row>
    <row r="1092" s="187" customFormat="1" customHeight="1" spans="1:6">
      <c r="A1092" s="50">
        <v>2150705</v>
      </c>
      <c r="B1092" s="50" t="s">
        <v>924</v>
      </c>
      <c r="C1092" s="51"/>
      <c r="D1092" s="51"/>
      <c r="E1092" s="200"/>
      <c r="F1092" s="204"/>
    </row>
    <row r="1093" s="187" customFormat="1" customHeight="1" spans="1:6">
      <c r="A1093" s="50">
        <v>2150799</v>
      </c>
      <c r="B1093" s="50" t="s">
        <v>925</v>
      </c>
      <c r="C1093" s="51"/>
      <c r="D1093" s="51"/>
      <c r="E1093" s="200"/>
      <c r="F1093" s="204">
        <v>792</v>
      </c>
    </row>
    <row r="1094" s="187" customFormat="1" customHeight="1" spans="1:6">
      <c r="A1094" s="50">
        <v>21508</v>
      </c>
      <c r="B1094" s="183" t="s">
        <v>926</v>
      </c>
      <c r="C1094" s="51">
        <v>250</v>
      </c>
      <c r="D1094" s="51">
        <v>235</v>
      </c>
      <c r="E1094" s="200">
        <f>D1094/C1094</f>
        <v>0.94</v>
      </c>
      <c r="F1094" s="204">
        <v>11</v>
      </c>
    </row>
    <row r="1095" s="187" customFormat="1" customHeight="1" spans="1:6">
      <c r="A1095" s="50">
        <v>2150801</v>
      </c>
      <c r="B1095" s="50" t="s">
        <v>98</v>
      </c>
      <c r="C1095" s="51"/>
      <c r="D1095" s="51"/>
      <c r="E1095" s="200"/>
      <c r="F1095" s="204"/>
    </row>
    <row r="1096" s="187" customFormat="1" customHeight="1" spans="1:6">
      <c r="A1096" s="50">
        <v>2150802</v>
      </c>
      <c r="B1096" s="50" t="s">
        <v>99</v>
      </c>
      <c r="C1096" s="51"/>
      <c r="D1096" s="51"/>
      <c r="E1096" s="200"/>
      <c r="F1096" s="204"/>
    </row>
    <row r="1097" s="187" customFormat="1" customHeight="1" spans="1:6">
      <c r="A1097" s="50">
        <v>2150803</v>
      </c>
      <c r="B1097" s="50" t="s">
        <v>100</v>
      </c>
      <c r="C1097" s="51"/>
      <c r="D1097" s="51"/>
      <c r="E1097" s="200"/>
      <c r="F1097" s="204"/>
    </row>
    <row r="1098" s="187" customFormat="1" customHeight="1" spans="1:6">
      <c r="A1098" s="50">
        <v>2150804</v>
      </c>
      <c r="B1098" s="50" t="s">
        <v>927</v>
      </c>
      <c r="C1098" s="51"/>
      <c r="D1098" s="51"/>
      <c r="E1098" s="200"/>
      <c r="F1098" s="204">
        <v>363</v>
      </c>
    </row>
    <row r="1099" s="187" customFormat="1" customHeight="1" spans="1:6">
      <c r="A1099" s="50">
        <v>2150805</v>
      </c>
      <c r="B1099" s="50" t="s">
        <v>928</v>
      </c>
      <c r="C1099" s="51"/>
      <c r="D1099" s="198"/>
      <c r="E1099" s="200"/>
      <c r="F1099" s="204">
        <v>418</v>
      </c>
    </row>
    <row r="1100" s="187" customFormat="1" customHeight="1" spans="1:6">
      <c r="A1100" s="50">
        <v>2150806</v>
      </c>
      <c r="B1100" s="50" t="s">
        <v>929</v>
      </c>
      <c r="C1100" s="51"/>
      <c r="D1100" s="51"/>
      <c r="E1100" s="200"/>
      <c r="F1100" s="204"/>
    </row>
    <row r="1101" s="187" customFormat="1" customHeight="1" spans="1:6">
      <c r="A1101" s="50">
        <v>2150899</v>
      </c>
      <c r="B1101" s="50" t="s">
        <v>930</v>
      </c>
      <c r="C1101" s="51">
        <v>250</v>
      </c>
      <c r="D1101" s="51">
        <v>235</v>
      </c>
      <c r="E1101" s="200">
        <f>D1101/C1101</f>
        <v>0.94</v>
      </c>
      <c r="F1101" s="204"/>
    </row>
    <row r="1102" s="187" customFormat="1" customHeight="1" spans="1:6">
      <c r="A1102" s="50">
        <v>21599</v>
      </c>
      <c r="B1102" s="183" t="s">
        <v>931</v>
      </c>
      <c r="C1102" s="51"/>
      <c r="D1102" s="51"/>
      <c r="E1102" s="200"/>
      <c r="F1102" s="204"/>
    </row>
    <row r="1103" s="187" customFormat="1" customHeight="1" spans="1:6">
      <c r="A1103" s="50">
        <v>2159901</v>
      </c>
      <c r="B1103" s="50" t="s">
        <v>932</v>
      </c>
      <c r="C1103" s="51"/>
      <c r="D1103" s="51"/>
      <c r="E1103" s="200"/>
      <c r="F1103" s="204"/>
    </row>
    <row r="1104" s="187" customFormat="1" customHeight="1" spans="1:6">
      <c r="A1104" s="50">
        <v>2159904</v>
      </c>
      <c r="B1104" s="50" t="s">
        <v>933</v>
      </c>
      <c r="C1104" s="51"/>
      <c r="D1104" s="51"/>
      <c r="E1104" s="200"/>
      <c r="F1104" s="204"/>
    </row>
    <row r="1105" s="187" customFormat="1" customHeight="1" spans="1:6">
      <c r="A1105" s="50">
        <v>2159905</v>
      </c>
      <c r="B1105" s="50" t="s">
        <v>934</v>
      </c>
      <c r="C1105" s="51"/>
      <c r="D1105" s="51"/>
      <c r="E1105" s="200"/>
      <c r="F1105" s="204"/>
    </row>
    <row r="1106" s="187" customFormat="1" customHeight="1" spans="1:6">
      <c r="A1106" s="50">
        <v>2159906</v>
      </c>
      <c r="B1106" s="50" t="s">
        <v>935</v>
      </c>
      <c r="C1106" s="51"/>
      <c r="D1106" s="51"/>
      <c r="E1106" s="200"/>
      <c r="F1106" s="204"/>
    </row>
    <row r="1107" s="187" customFormat="1" customHeight="1" spans="1:6">
      <c r="A1107" s="50">
        <v>2159999</v>
      </c>
      <c r="B1107" s="50" t="s">
        <v>936</v>
      </c>
      <c r="C1107" s="51"/>
      <c r="D1107" s="51"/>
      <c r="E1107" s="200"/>
      <c r="F1107" s="204">
        <v>2267</v>
      </c>
    </row>
    <row r="1108" s="187" customFormat="1" customHeight="1" spans="1:6">
      <c r="A1108" s="50">
        <v>216</v>
      </c>
      <c r="B1108" s="183" t="s">
        <v>937</v>
      </c>
      <c r="C1108" s="51">
        <v>116</v>
      </c>
      <c r="D1108" s="51">
        <v>173</v>
      </c>
      <c r="E1108" s="200">
        <f>D1108/C1108</f>
        <v>1.49137931034483</v>
      </c>
      <c r="F1108" s="204">
        <v>171</v>
      </c>
    </row>
    <row r="1109" s="187" customFormat="1" customHeight="1" spans="1:6">
      <c r="A1109" s="50">
        <v>21602</v>
      </c>
      <c r="B1109" s="183" t="s">
        <v>938</v>
      </c>
      <c r="C1109" s="51">
        <v>101</v>
      </c>
      <c r="D1109" s="51">
        <v>133</v>
      </c>
      <c r="E1109" s="200">
        <f>D1109/C1109</f>
        <v>1.31683168316832</v>
      </c>
      <c r="F1109" s="204">
        <v>62</v>
      </c>
    </row>
    <row r="1110" s="187" customFormat="1" customHeight="1" spans="1:6">
      <c r="A1110" s="50">
        <v>2160201</v>
      </c>
      <c r="B1110" s="50" t="s">
        <v>98</v>
      </c>
      <c r="C1110" s="51">
        <v>67</v>
      </c>
      <c r="D1110" s="51">
        <v>96</v>
      </c>
      <c r="E1110" s="200">
        <f>D1110/C1110</f>
        <v>1.43283582089552</v>
      </c>
      <c r="F1110" s="204">
        <v>9</v>
      </c>
    </row>
    <row r="1111" s="187" customFormat="1" customHeight="1" spans="1:6">
      <c r="A1111" s="50">
        <v>2160202</v>
      </c>
      <c r="B1111" s="50" t="s">
        <v>99</v>
      </c>
      <c r="C1111" s="51">
        <v>34</v>
      </c>
      <c r="D1111" s="51">
        <v>36</v>
      </c>
      <c r="E1111" s="200">
        <f>D1111/C1111</f>
        <v>1.05882352941176</v>
      </c>
      <c r="F1111" s="204"/>
    </row>
    <row r="1112" s="187" customFormat="1" customHeight="1" spans="1:6">
      <c r="A1112" s="50">
        <v>2160203</v>
      </c>
      <c r="B1112" s="50" t="s">
        <v>100</v>
      </c>
      <c r="C1112" s="51"/>
      <c r="D1112" s="51"/>
      <c r="E1112" s="200"/>
      <c r="F1112" s="204"/>
    </row>
    <row r="1113" s="187" customFormat="1" customHeight="1" spans="1:6">
      <c r="A1113" s="50">
        <v>2160216</v>
      </c>
      <c r="B1113" s="50" t="s">
        <v>939</v>
      </c>
      <c r="C1113" s="51"/>
      <c r="D1113" s="51"/>
      <c r="E1113" s="200"/>
      <c r="F1113" s="204"/>
    </row>
    <row r="1114" s="187" customFormat="1" customHeight="1" spans="1:6">
      <c r="A1114" s="50">
        <v>2160217</v>
      </c>
      <c r="B1114" s="50" t="s">
        <v>940</v>
      </c>
      <c r="C1114" s="51"/>
      <c r="D1114" s="51"/>
      <c r="E1114" s="200"/>
      <c r="F1114" s="204"/>
    </row>
    <row r="1115" s="187" customFormat="1" customHeight="1" spans="1:6">
      <c r="A1115" s="50">
        <v>2160218</v>
      </c>
      <c r="B1115" s="50" t="s">
        <v>941</v>
      </c>
      <c r="C1115" s="51"/>
      <c r="D1115" s="51"/>
      <c r="E1115" s="200"/>
      <c r="F1115" s="204"/>
    </row>
    <row r="1116" s="187" customFormat="1" customHeight="1" spans="1:6">
      <c r="A1116" s="50">
        <v>2160219</v>
      </c>
      <c r="B1116" s="50" t="s">
        <v>942</v>
      </c>
      <c r="C1116" s="51"/>
      <c r="D1116" s="51"/>
      <c r="E1116" s="200"/>
      <c r="F1116" s="204"/>
    </row>
    <row r="1117" s="187" customFormat="1" customHeight="1" spans="1:6">
      <c r="A1117" s="50">
        <v>2160250</v>
      </c>
      <c r="B1117" s="50" t="s">
        <v>107</v>
      </c>
      <c r="C1117" s="51"/>
      <c r="D1117" s="51">
        <v>1</v>
      </c>
      <c r="E1117" s="200"/>
      <c r="F1117" s="204">
        <v>100</v>
      </c>
    </row>
    <row r="1118" s="187" customFormat="1" customHeight="1" spans="1:6">
      <c r="A1118" s="50">
        <v>2160299</v>
      </c>
      <c r="B1118" s="50" t="s">
        <v>943</v>
      </c>
      <c r="C1118" s="51"/>
      <c r="D1118" s="51"/>
      <c r="E1118" s="200"/>
      <c r="F1118" s="204">
        <v>2060</v>
      </c>
    </row>
    <row r="1119" s="187" customFormat="1" customHeight="1" spans="1:6">
      <c r="A1119" s="50">
        <v>21606</v>
      </c>
      <c r="B1119" s="183" t="s">
        <v>944</v>
      </c>
      <c r="C1119" s="51">
        <v>5</v>
      </c>
      <c r="D1119" s="51"/>
      <c r="E1119" s="200"/>
      <c r="F1119" s="204">
        <v>335</v>
      </c>
    </row>
    <row r="1120" s="187" customFormat="1" customHeight="1" spans="1:6">
      <c r="A1120" s="50">
        <v>2160601</v>
      </c>
      <c r="B1120" s="50" t="s">
        <v>98</v>
      </c>
      <c r="C1120" s="51"/>
      <c r="D1120" s="51"/>
      <c r="E1120" s="200"/>
      <c r="F1120" s="204">
        <v>1</v>
      </c>
    </row>
    <row r="1121" s="187" customFormat="1" customHeight="1" spans="1:6">
      <c r="A1121" s="50">
        <v>2160602</v>
      </c>
      <c r="B1121" s="50" t="s">
        <v>99</v>
      </c>
      <c r="C1121" s="51">
        <v>5</v>
      </c>
      <c r="D1121" s="51"/>
      <c r="E1121" s="200"/>
      <c r="F1121" s="204"/>
    </row>
    <row r="1122" s="187" customFormat="1" customHeight="1" spans="1:6">
      <c r="A1122" s="50">
        <v>2160603</v>
      </c>
      <c r="B1122" s="50" t="s">
        <v>100</v>
      </c>
      <c r="C1122" s="51"/>
      <c r="D1122" s="51"/>
      <c r="E1122" s="200"/>
      <c r="F1122" s="204">
        <v>1412</v>
      </c>
    </row>
    <row r="1123" s="187" customFormat="1" customHeight="1" spans="1:6">
      <c r="A1123" s="50">
        <v>2160607</v>
      </c>
      <c r="B1123" s="50" t="s">
        <v>945</v>
      </c>
      <c r="C1123" s="51"/>
      <c r="D1123" s="51"/>
      <c r="E1123" s="200"/>
      <c r="F1123" s="204">
        <v>70</v>
      </c>
    </row>
    <row r="1124" s="187" customFormat="1" customHeight="1" spans="1:6">
      <c r="A1124" s="50">
        <v>2160699</v>
      </c>
      <c r="B1124" s="50" t="s">
        <v>946</v>
      </c>
      <c r="C1124" s="51"/>
      <c r="D1124" s="51"/>
      <c r="E1124" s="200"/>
      <c r="F1124" s="204">
        <v>242</v>
      </c>
    </row>
    <row r="1125" s="187" customFormat="1" customHeight="1" spans="1:6">
      <c r="A1125" s="50">
        <v>21699</v>
      </c>
      <c r="B1125" s="183" t="s">
        <v>947</v>
      </c>
      <c r="C1125" s="51">
        <v>10</v>
      </c>
      <c r="D1125" s="51">
        <v>40</v>
      </c>
      <c r="E1125" s="200"/>
      <c r="F1125" s="204"/>
    </row>
    <row r="1126" s="187" customFormat="1" customHeight="1" spans="1:6">
      <c r="A1126" s="50">
        <v>2169901</v>
      </c>
      <c r="B1126" s="50" t="s">
        <v>948</v>
      </c>
      <c r="C1126" s="51"/>
      <c r="D1126" s="51"/>
      <c r="E1126" s="200"/>
      <c r="F1126" s="204"/>
    </row>
    <row r="1127" s="187" customFormat="1" customHeight="1" spans="1:6">
      <c r="A1127" s="50">
        <v>2169999</v>
      </c>
      <c r="B1127" s="50" t="s">
        <v>949</v>
      </c>
      <c r="C1127" s="51">
        <v>10</v>
      </c>
      <c r="D1127" s="51">
        <v>40</v>
      </c>
      <c r="E1127" s="200"/>
      <c r="F1127" s="204"/>
    </row>
    <row r="1128" s="187" customFormat="1" customHeight="1" spans="1:6">
      <c r="A1128" s="50">
        <v>217</v>
      </c>
      <c r="B1128" s="183" t="s">
        <v>950</v>
      </c>
      <c r="C1128" s="51"/>
      <c r="D1128" s="51"/>
      <c r="E1128" s="200"/>
      <c r="F1128" s="204"/>
    </row>
    <row r="1129" s="187" customFormat="1" customHeight="1" spans="1:6">
      <c r="A1129" s="50">
        <v>21701</v>
      </c>
      <c r="B1129" s="183" t="s">
        <v>951</v>
      </c>
      <c r="C1129" s="51"/>
      <c r="D1129" s="51"/>
      <c r="E1129" s="200"/>
      <c r="F1129" s="204"/>
    </row>
    <row r="1130" s="187" customFormat="1" customHeight="1" spans="1:6">
      <c r="A1130" s="50">
        <v>2170101</v>
      </c>
      <c r="B1130" s="50" t="s">
        <v>98</v>
      </c>
      <c r="C1130" s="51"/>
      <c r="D1130" s="51"/>
      <c r="E1130" s="200"/>
      <c r="F1130" s="204"/>
    </row>
    <row r="1131" s="187" customFormat="1" customHeight="1" spans="1:6">
      <c r="A1131" s="50">
        <v>2170102</v>
      </c>
      <c r="B1131" s="50" t="s">
        <v>99</v>
      </c>
      <c r="C1131" s="51"/>
      <c r="D1131" s="51"/>
      <c r="E1131" s="200"/>
      <c r="F1131" s="204">
        <v>36</v>
      </c>
    </row>
    <row r="1132" s="187" customFormat="1" customHeight="1" spans="1:6">
      <c r="A1132" s="50">
        <v>2170103</v>
      </c>
      <c r="B1132" s="50" t="s">
        <v>100</v>
      </c>
      <c r="C1132" s="51"/>
      <c r="D1132" s="51"/>
      <c r="E1132" s="200"/>
      <c r="F1132" s="204"/>
    </row>
    <row r="1133" s="187" customFormat="1" customHeight="1" spans="1:6">
      <c r="A1133" s="50">
        <v>2170104</v>
      </c>
      <c r="B1133" s="50" t="s">
        <v>952</v>
      </c>
      <c r="C1133" s="51"/>
      <c r="D1133" s="51"/>
      <c r="E1133" s="200"/>
      <c r="F1133" s="204">
        <v>36</v>
      </c>
    </row>
    <row r="1134" s="187" customFormat="1" customHeight="1" spans="1:6">
      <c r="A1134" s="50">
        <v>2170150</v>
      </c>
      <c r="B1134" s="50" t="s">
        <v>107</v>
      </c>
      <c r="C1134" s="51"/>
      <c r="D1134" s="51"/>
      <c r="E1134" s="200"/>
      <c r="F1134" s="204"/>
    </row>
    <row r="1135" s="187" customFormat="1" customHeight="1" spans="1:6">
      <c r="A1135" s="50">
        <v>2170199</v>
      </c>
      <c r="B1135" s="50" t="s">
        <v>953</v>
      </c>
      <c r="C1135" s="51"/>
      <c r="D1135" s="51"/>
      <c r="E1135" s="200"/>
      <c r="F1135" s="204"/>
    </row>
    <row r="1136" s="187" customFormat="1" customHeight="1" spans="1:6">
      <c r="A1136" s="50">
        <v>21702</v>
      </c>
      <c r="B1136" s="183" t="s">
        <v>954</v>
      </c>
      <c r="C1136" s="51"/>
      <c r="D1136" s="51"/>
      <c r="E1136" s="200"/>
      <c r="F1136" s="204"/>
    </row>
    <row r="1137" s="187" customFormat="1" customHeight="1" spans="1:6">
      <c r="A1137" s="50">
        <v>2170201</v>
      </c>
      <c r="B1137" s="50" t="s">
        <v>955</v>
      </c>
      <c r="C1137" s="51"/>
      <c r="D1137" s="51"/>
      <c r="E1137" s="200"/>
      <c r="F1137" s="204"/>
    </row>
    <row r="1138" s="187" customFormat="1" customHeight="1" spans="1:6">
      <c r="A1138" s="50">
        <v>2170202</v>
      </c>
      <c r="B1138" s="50" t="s">
        <v>956</v>
      </c>
      <c r="C1138" s="51"/>
      <c r="D1138" s="51"/>
      <c r="E1138" s="200"/>
      <c r="F1138" s="204"/>
    </row>
    <row r="1139" s="187" customFormat="1" customHeight="1" spans="1:6">
      <c r="A1139" s="50">
        <v>2170203</v>
      </c>
      <c r="B1139" s="50" t="s">
        <v>957</v>
      </c>
      <c r="C1139" s="51"/>
      <c r="D1139" s="51"/>
      <c r="E1139" s="200"/>
      <c r="F1139" s="204"/>
    </row>
    <row r="1140" s="187" customFormat="1" customHeight="1" spans="1:6">
      <c r="A1140" s="50">
        <v>2170204</v>
      </c>
      <c r="B1140" s="50" t="s">
        <v>958</v>
      </c>
      <c r="C1140" s="51"/>
      <c r="D1140" s="51"/>
      <c r="E1140" s="200"/>
      <c r="F1140" s="204"/>
    </row>
    <row r="1141" s="187" customFormat="1" customHeight="1" spans="1:6">
      <c r="A1141" s="50">
        <v>2170205</v>
      </c>
      <c r="B1141" s="50" t="s">
        <v>959</v>
      </c>
      <c r="C1141" s="51"/>
      <c r="D1141" s="51"/>
      <c r="E1141" s="200"/>
      <c r="F1141" s="204"/>
    </row>
    <row r="1142" s="187" customFormat="1" customHeight="1" spans="1:6">
      <c r="A1142" s="50">
        <v>2170206</v>
      </c>
      <c r="B1142" s="50" t="s">
        <v>960</v>
      </c>
      <c r="C1142" s="51"/>
      <c r="D1142" s="51"/>
      <c r="E1142" s="200"/>
      <c r="F1142" s="204"/>
    </row>
    <row r="1143" s="187" customFormat="1" customHeight="1" spans="1:6">
      <c r="A1143" s="50">
        <v>2170207</v>
      </c>
      <c r="B1143" s="50" t="s">
        <v>961</v>
      </c>
      <c r="C1143" s="51"/>
      <c r="D1143" s="51"/>
      <c r="E1143" s="200"/>
      <c r="F1143" s="204"/>
    </row>
    <row r="1144" s="187" customFormat="1" customHeight="1" spans="1:6">
      <c r="A1144" s="50">
        <v>2170208</v>
      </c>
      <c r="B1144" s="50" t="s">
        <v>962</v>
      </c>
      <c r="C1144" s="51"/>
      <c r="D1144" s="51"/>
      <c r="E1144" s="200"/>
      <c r="F1144" s="204"/>
    </row>
    <row r="1145" s="187" customFormat="1" customHeight="1" spans="1:6">
      <c r="A1145" s="50">
        <v>2170299</v>
      </c>
      <c r="B1145" s="50" t="s">
        <v>963</v>
      </c>
      <c r="C1145" s="51"/>
      <c r="D1145" s="51"/>
      <c r="E1145" s="200"/>
      <c r="F1145" s="204"/>
    </row>
    <row r="1146" s="187" customFormat="1" customHeight="1" spans="1:6">
      <c r="A1146" s="50">
        <v>21703</v>
      </c>
      <c r="B1146" s="183" t="s">
        <v>964</v>
      </c>
      <c r="C1146" s="51"/>
      <c r="D1146" s="51"/>
      <c r="E1146" s="200"/>
      <c r="F1146" s="204"/>
    </row>
    <row r="1147" s="187" customFormat="1" customHeight="1" spans="1:6">
      <c r="A1147" s="50">
        <v>2170301</v>
      </c>
      <c r="B1147" s="50" t="s">
        <v>965</v>
      </c>
      <c r="C1147" s="51"/>
      <c r="D1147" s="51"/>
      <c r="E1147" s="200"/>
      <c r="F1147" s="204"/>
    </row>
    <row r="1148" s="187" customFormat="1" customHeight="1" spans="1:6">
      <c r="A1148" s="50">
        <v>2170302</v>
      </c>
      <c r="B1148" s="50" t="s">
        <v>966</v>
      </c>
      <c r="C1148" s="51"/>
      <c r="D1148" s="198"/>
      <c r="E1148" s="200"/>
      <c r="F1148" s="204"/>
    </row>
    <row r="1149" s="187" customFormat="1" customHeight="1" spans="1:6">
      <c r="A1149" s="50">
        <v>2170303</v>
      </c>
      <c r="B1149" s="50" t="s">
        <v>967</v>
      </c>
      <c r="C1149" s="51"/>
      <c r="D1149" s="51"/>
      <c r="E1149" s="200"/>
      <c r="F1149" s="204"/>
    </row>
    <row r="1150" s="187" customFormat="1" customHeight="1" spans="1:6">
      <c r="A1150" s="50">
        <v>2170304</v>
      </c>
      <c r="B1150" s="50" t="s">
        <v>968</v>
      </c>
      <c r="C1150" s="51"/>
      <c r="D1150" s="51"/>
      <c r="E1150" s="200"/>
      <c r="F1150" s="204"/>
    </row>
    <row r="1151" s="187" customFormat="1" customHeight="1" spans="1:6">
      <c r="A1151" s="50">
        <v>2170399</v>
      </c>
      <c r="B1151" s="50" t="s">
        <v>969</v>
      </c>
      <c r="C1151" s="51"/>
      <c r="D1151" s="51"/>
      <c r="E1151" s="200"/>
      <c r="F1151" s="204"/>
    </row>
    <row r="1152" s="187" customFormat="1" customHeight="1" spans="1:6">
      <c r="A1152" s="50">
        <v>21704</v>
      </c>
      <c r="B1152" s="183" t="s">
        <v>970</v>
      </c>
      <c r="C1152" s="51"/>
      <c r="D1152" s="51"/>
      <c r="E1152" s="200"/>
      <c r="F1152" s="204"/>
    </row>
    <row r="1153" s="187" customFormat="1" customHeight="1" spans="1:6">
      <c r="A1153" s="50">
        <v>2170401</v>
      </c>
      <c r="B1153" s="50" t="s">
        <v>971</v>
      </c>
      <c r="C1153" s="51"/>
      <c r="D1153" s="51"/>
      <c r="E1153" s="200"/>
      <c r="F1153" s="204"/>
    </row>
    <row r="1154" s="187" customFormat="1" customHeight="1" spans="1:6">
      <c r="A1154" s="50">
        <v>2170499</v>
      </c>
      <c r="B1154" s="50" t="s">
        <v>972</v>
      </c>
      <c r="C1154" s="51"/>
      <c r="D1154" s="51"/>
      <c r="E1154" s="200"/>
      <c r="F1154" s="204"/>
    </row>
    <row r="1155" s="187" customFormat="1" customHeight="1" spans="1:6">
      <c r="A1155" s="50">
        <v>21799</v>
      </c>
      <c r="B1155" s="183" t="s">
        <v>973</v>
      </c>
      <c r="C1155" s="51"/>
      <c r="D1155" s="51"/>
      <c r="E1155" s="200"/>
      <c r="F1155" s="204"/>
    </row>
    <row r="1156" s="187" customFormat="1" customHeight="1" spans="1:6">
      <c r="A1156" s="50">
        <v>2179901</v>
      </c>
      <c r="B1156" s="50" t="s">
        <v>974</v>
      </c>
      <c r="C1156" s="51"/>
      <c r="D1156" s="51"/>
      <c r="E1156" s="200"/>
      <c r="F1156" s="204"/>
    </row>
    <row r="1157" s="187" customFormat="1" customHeight="1" spans="1:6">
      <c r="A1157" s="50">
        <v>2179902</v>
      </c>
      <c r="B1157" s="50" t="s">
        <v>975</v>
      </c>
      <c r="C1157" s="51"/>
      <c r="D1157" s="51"/>
      <c r="E1157" s="200"/>
      <c r="F1157" s="204"/>
    </row>
    <row r="1158" s="187" customFormat="1" customHeight="1" spans="1:6">
      <c r="A1158" s="50">
        <v>219</v>
      </c>
      <c r="B1158" s="183" t="s">
        <v>976</v>
      </c>
      <c r="C1158" s="51"/>
      <c r="D1158" s="51"/>
      <c r="E1158" s="200"/>
      <c r="F1158" s="204"/>
    </row>
    <row r="1159" s="187" customFormat="1" customHeight="1" spans="1:6">
      <c r="A1159" s="50">
        <v>21901</v>
      </c>
      <c r="B1159" s="183" t="s">
        <v>977</v>
      </c>
      <c r="C1159" s="51"/>
      <c r="D1159" s="51"/>
      <c r="E1159" s="200"/>
      <c r="F1159" s="204"/>
    </row>
    <row r="1160" s="187" customFormat="1" customHeight="1" spans="1:6">
      <c r="A1160" s="50">
        <v>21902</v>
      </c>
      <c r="B1160" s="183" t="s">
        <v>978</v>
      </c>
      <c r="C1160" s="51"/>
      <c r="D1160" s="51"/>
      <c r="E1160" s="200"/>
      <c r="F1160" s="204"/>
    </row>
    <row r="1161" s="187" customFormat="1" customHeight="1" spans="1:6">
      <c r="A1161" s="50">
        <v>21903</v>
      </c>
      <c r="B1161" s="183" t="s">
        <v>979</v>
      </c>
      <c r="C1161" s="51"/>
      <c r="D1161" s="51"/>
      <c r="E1161" s="200"/>
      <c r="F1161" s="204"/>
    </row>
    <row r="1162" s="187" customFormat="1" customHeight="1" spans="1:6">
      <c r="A1162" s="50">
        <v>21904</v>
      </c>
      <c r="B1162" s="183" t="s">
        <v>980</v>
      </c>
      <c r="C1162" s="51"/>
      <c r="D1162" s="51"/>
      <c r="E1162" s="200"/>
      <c r="F1162" s="204"/>
    </row>
    <row r="1163" s="187" customFormat="1" customHeight="1" spans="1:6">
      <c r="A1163" s="50">
        <v>21905</v>
      </c>
      <c r="B1163" s="183" t="s">
        <v>981</v>
      </c>
      <c r="C1163" s="51"/>
      <c r="D1163" s="51"/>
      <c r="E1163" s="200"/>
      <c r="F1163" s="204"/>
    </row>
    <row r="1164" s="187" customFormat="1" customHeight="1" spans="1:6">
      <c r="A1164" s="50">
        <v>21906</v>
      </c>
      <c r="B1164" s="183" t="s">
        <v>982</v>
      </c>
      <c r="C1164" s="51"/>
      <c r="D1164" s="51"/>
      <c r="E1164" s="200"/>
      <c r="F1164" s="204"/>
    </row>
    <row r="1165" s="187" customFormat="1" customHeight="1" spans="1:6">
      <c r="A1165" s="50">
        <v>21907</v>
      </c>
      <c r="B1165" s="183" t="s">
        <v>983</v>
      </c>
      <c r="C1165" s="51"/>
      <c r="D1165" s="51"/>
      <c r="E1165" s="200"/>
      <c r="F1165" s="204"/>
    </row>
    <row r="1166" s="187" customFormat="1" customHeight="1" spans="1:6">
      <c r="A1166" s="50">
        <v>21908</v>
      </c>
      <c r="B1166" s="183" t="s">
        <v>984</v>
      </c>
      <c r="C1166" s="51"/>
      <c r="D1166" s="51"/>
      <c r="E1166" s="200"/>
      <c r="F1166" s="204"/>
    </row>
    <row r="1167" s="187" customFormat="1" customHeight="1" spans="1:6">
      <c r="A1167" s="50">
        <v>21999</v>
      </c>
      <c r="B1167" s="183" t="s">
        <v>985</v>
      </c>
      <c r="C1167" s="51"/>
      <c r="D1167" s="51"/>
      <c r="E1167" s="200"/>
      <c r="F1167" s="204"/>
    </row>
    <row r="1168" s="187" customFormat="1" customHeight="1" spans="1:6">
      <c r="A1168" s="50">
        <v>220</v>
      </c>
      <c r="B1168" s="183" t="s">
        <v>986</v>
      </c>
      <c r="C1168" s="51">
        <v>2796</v>
      </c>
      <c r="D1168" s="51">
        <v>3867</v>
      </c>
      <c r="E1168" s="200">
        <f>D1168/C1168</f>
        <v>1.38304721030043</v>
      </c>
      <c r="F1168" s="204"/>
    </row>
    <row r="1169" s="187" customFormat="1" customHeight="1" spans="1:6">
      <c r="A1169" s="50">
        <v>22001</v>
      </c>
      <c r="B1169" s="183" t="s">
        <v>987</v>
      </c>
      <c r="C1169" s="51">
        <v>2776</v>
      </c>
      <c r="D1169" s="51">
        <v>3847</v>
      </c>
      <c r="E1169" s="200">
        <f>D1169/C1169</f>
        <v>1.38580691642651</v>
      </c>
      <c r="F1169" s="204"/>
    </row>
    <row r="1170" s="187" customFormat="1" customHeight="1" spans="1:6">
      <c r="A1170" s="50">
        <v>2200101</v>
      </c>
      <c r="B1170" s="50" t="s">
        <v>98</v>
      </c>
      <c r="C1170" s="51">
        <v>1982</v>
      </c>
      <c r="D1170" s="51">
        <v>1483</v>
      </c>
      <c r="E1170" s="200">
        <f>D1170/C1170</f>
        <v>0.748234106962664</v>
      </c>
      <c r="F1170" s="204"/>
    </row>
    <row r="1171" s="187" customFormat="1" customHeight="1" spans="1:6">
      <c r="A1171" s="50">
        <v>2200102</v>
      </c>
      <c r="B1171" s="50" t="s">
        <v>99</v>
      </c>
      <c r="C1171" s="51">
        <v>30</v>
      </c>
      <c r="D1171" s="51">
        <v>712</v>
      </c>
      <c r="E1171" s="200">
        <f>D1171/C1171</f>
        <v>23.7333333333333</v>
      </c>
      <c r="F1171" s="204"/>
    </row>
    <row r="1172" s="187" customFormat="1" customHeight="1" spans="1:6">
      <c r="A1172" s="50">
        <v>2200103</v>
      </c>
      <c r="B1172" s="50" t="s">
        <v>100</v>
      </c>
      <c r="C1172" s="51"/>
      <c r="D1172" s="51"/>
      <c r="E1172" s="200"/>
      <c r="F1172" s="204"/>
    </row>
    <row r="1173" s="187" customFormat="1" customHeight="1" spans="1:6">
      <c r="A1173" s="50">
        <v>2200104</v>
      </c>
      <c r="B1173" s="50" t="s">
        <v>988</v>
      </c>
      <c r="C1173" s="51"/>
      <c r="D1173" s="51">
        <v>405</v>
      </c>
      <c r="E1173" s="200" t="e">
        <f>D1173/C1173</f>
        <v>#DIV/0!</v>
      </c>
      <c r="F1173" s="204">
        <v>11740</v>
      </c>
    </row>
    <row r="1174" s="187" customFormat="1" customHeight="1" spans="1:6">
      <c r="A1174" s="50">
        <v>2200106</v>
      </c>
      <c r="B1174" s="50" t="s">
        <v>989</v>
      </c>
      <c r="C1174" s="51">
        <v>764</v>
      </c>
      <c r="D1174" s="51">
        <v>1197</v>
      </c>
      <c r="E1174" s="200"/>
      <c r="F1174" s="204">
        <v>11681</v>
      </c>
    </row>
    <row r="1175" s="187" customFormat="1" customHeight="1" spans="1:6">
      <c r="A1175" s="50">
        <v>2200107</v>
      </c>
      <c r="B1175" s="50" t="s">
        <v>990</v>
      </c>
      <c r="C1175" s="51"/>
      <c r="D1175" s="51"/>
      <c r="E1175" s="200"/>
      <c r="F1175" s="204">
        <v>409</v>
      </c>
    </row>
    <row r="1176" s="187" customFormat="1" customHeight="1" spans="1:6">
      <c r="A1176" s="50">
        <v>2200108</v>
      </c>
      <c r="B1176" s="50" t="s">
        <v>991</v>
      </c>
      <c r="C1176" s="51"/>
      <c r="D1176" s="51">
        <v>50</v>
      </c>
      <c r="E1176" s="200"/>
      <c r="F1176" s="204"/>
    </row>
    <row r="1177" s="187" customFormat="1" customHeight="1" spans="1:6">
      <c r="A1177" s="50">
        <v>2200109</v>
      </c>
      <c r="B1177" s="50" t="s">
        <v>992</v>
      </c>
      <c r="C1177" s="51"/>
      <c r="D1177" s="51"/>
      <c r="E1177" s="200"/>
      <c r="F1177" s="204"/>
    </row>
    <row r="1178" s="187" customFormat="1" customHeight="1" spans="1:6">
      <c r="A1178" s="50">
        <v>2200112</v>
      </c>
      <c r="B1178" s="50" t="s">
        <v>993</v>
      </c>
      <c r="C1178" s="51"/>
      <c r="D1178" s="51"/>
      <c r="E1178" s="200"/>
      <c r="F1178" s="204"/>
    </row>
    <row r="1179" s="187" customFormat="1" customHeight="1" spans="1:6">
      <c r="A1179" s="50">
        <v>2200113</v>
      </c>
      <c r="B1179" s="50" t="s">
        <v>994</v>
      </c>
      <c r="C1179" s="51"/>
      <c r="D1179" s="51"/>
      <c r="E1179" s="200"/>
      <c r="F1179" s="204">
        <v>456</v>
      </c>
    </row>
    <row r="1180" s="187" customFormat="1" customHeight="1" spans="1:6">
      <c r="A1180" s="50">
        <v>2200114</v>
      </c>
      <c r="B1180" s="50" t="s">
        <v>995</v>
      </c>
      <c r="C1180" s="51"/>
      <c r="D1180" s="51"/>
      <c r="E1180" s="200"/>
      <c r="F1180" s="204">
        <v>807</v>
      </c>
    </row>
    <row r="1181" s="187" customFormat="1" customHeight="1" spans="1:6">
      <c r="A1181" s="50">
        <v>2200115</v>
      </c>
      <c r="B1181" s="50" t="s">
        <v>996</v>
      </c>
      <c r="C1181" s="51"/>
      <c r="D1181" s="51"/>
      <c r="E1181" s="200"/>
      <c r="F1181" s="204"/>
    </row>
    <row r="1182" s="187" customFormat="1" customHeight="1" spans="1:6">
      <c r="A1182" s="50">
        <v>2200116</v>
      </c>
      <c r="B1182" s="50" t="s">
        <v>997</v>
      </c>
      <c r="C1182" s="51"/>
      <c r="D1182" s="51"/>
      <c r="E1182" s="200"/>
      <c r="F1182" s="204"/>
    </row>
    <row r="1183" s="187" customFormat="1" customHeight="1" spans="1:6">
      <c r="A1183" s="50">
        <v>2200119</v>
      </c>
      <c r="B1183" s="50" t="s">
        <v>998</v>
      </c>
      <c r="C1183" s="51"/>
      <c r="D1183" s="51"/>
      <c r="E1183" s="200"/>
      <c r="F1183" s="204"/>
    </row>
    <row r="1184" s="187" customFormat="1" customHeight="1" spans="1:6">
      <c r="A1184" s="50">
        <v>2200120</v>
      </c>
      <c r="B1184" s="50" t="s">
        <v>999</v>
      </c>
      <c r="C1184" s="51"/>
      <c r="D1184" s="51"/>
      <c r="E1184" s="200"/>
      <c r="F1184" s="204">
        <v>315</v>
      </c>
    </row>
    <row r="1185" s="187" customFormat="1" customHeight="1" spans="1:6">
      <c r="A1185" s="50">
        <v>2200121</v>
      </c>
      <c r="B1185" s="50" t="s">
        <v>1000</v>
      </c>
      <c r="C1185" s="51"/>
      <c r="D1185" s="51"/>
      <c r="E1185" s="200"/>
      <c r="F1185" s="204"/>
    </row>
    <row r="1186" s="187" customFormat="1" customHeight="1" spans="1:6">
      <c r="A1186" s="50">
        <v>2200122</v>
      </c>
      <c r="B1186" s="50" t="s">
        <v>1001</v>
      </c>
      <c r="C1186" s="51"/>
      <c r="D1186" s="51"/>
      <c r="E1186" s="200"/>
      <c r="F1186" s="204"/>
    </row>
    <row r="1187" s="187" customFormat="1" customHeight="1" spans="1:6">
      <c r="A1187" s="50">
        <v>2200123</v>
      </c>
      <c r="B1187" s="50" t="s">
        <v>1002</v>
      </c>
      <c r="C1187" s="51"/>
      <c r="D1187" s="51"/>
      <c r="E1187" s="200"/>
      <c r="F1187" s="204"/>
    </row>
    <row r="1188" s="187" customFormat="1" customHeight="1" spans="1:6">
      <c r="A1188" s="50">
        <v>2200124</v>
      </c>
      <c r="B1188" s="50" t="s">
        <v>1003</v>
      </c>
      <c r="C1188" s="51"/>
      <c r="D1188" s="51"/>
      <c r="E1188" s="200"/>
      <c r="F1188" s="204"/>
    </row>
    <row r="1189" s="187" customFormat="1" customHeight="1" spans="1:6">
      <c r="A1189" s="50">
        <v>2200125</v>
      </c>
      <c r="B1189" s="50" t="s">
        <v>1004</v>
      </c>
      <c r="C1189" s="51"/>
      <c r="D1189" s="51"/>
      <c r="E1189" s="200"/>
      <c r="F1189" s="204"/>
    </row>
    <row r="1190" s="187" customFormat="1" customHeight="1" spans="1:6">
      <c r="A1190" s="50">
        <v>2200126</v>
      </c>
      <c r="B1190" s="50" t="s">
        <v>1005</v>
      </c>
      <c r="C1190" s="51"/>
      <c r="D1190" s="51"/>
      <c r="E1190" s="200"/>
      <c r="F1190" s="204"/>
    </row>
    <row r="1191" s="187" customFormat="1" customHeight="1" spans="1:6">
      <c r="A1191" s="50">
        <v>2200127</v>
      </c>
      <c r="B1191" s="50" t="s">
        <v>1006</v>
      </c>
      <c r="C1191" s="51"/>
      <c r="D1191" s="51"/>
      <c r="E1191" s="200"/>
      <c r="F1191" s="204"/>
    </row>
    <row r="1192" s="187" customFormat="1" customHeight="1" spans="1:6">
      <c r="A1192" s="50">
        <v>2200128</v>
      </c>
      <c r="B1192" s="50" t="s">
        <v>1007</v>
      </c>
      <c r="C1192" s="51"/>
      <c r="D1192" s="51"/>
      <c r="E1192" s="200"/>
      <c r="F1192" s="204"/>
    </row>
    <row r="1193" s="187" customFormat="1" customHeight="1" spans="1:6">
      <c r="A1193" s="50">
        <v>2200129</v>
      </c>
      <c r="B1193" s="50" t="s">
        <v>1008</v>
      </c>
      <c r="C1193" s="51"/>
      <c r="D1193" s="51"/>
      <c r="E1193" s="200"/>
      <c r="F1193" s="204">
        <v>9694</v>
      </c>
    </row>
    <row r="1194" s="187" customFormat="1" customHeight="1" spans="1:6">
      <c r="A1194" s="50">
        <v>2200150</v>
      </c>
      <c r="B1194" s="50" t="s">
        <v>107</v>
      </c>
      <c r="C1194" s="51"/>
      <c r="D1194" s="51"/>
      <c r="E1194" s="200"/>
      <c r="F1194" s="204"/>
    </row>
    <row r="1195" s="187" customFormat="1" customHeight="1" spans="1:6">
      <c r="A1195" s="50">
        <v>2200199</v>
      </c>
      <c r="B1195" s="50" t="s">
        <v>1009</v>
      </c>
      <c r="C1195" s="51"/>
      <c r="D1195" s="51"/>
      <c r="E1195" s="200"/>
      <c r="F1195" s="204"/>
    </row>
    <row r="1196" s="187" customFormat="1" customHeight="1" spans="1:6">
      <c r="A1196" s="50">
        <v>22005</v>
      </c>
      <c r="B1196" s="183" t="s">
        <v>1010</v>
      </c>
      <c r="C1196" s="51">
        <v>20</v>
      </c>
      <c r="D1196" s="51">
        <v>20</v>
      </c>
      <c r="E1196" s="200">
        <f>D1196/C1196</f>
        <v>1</v>
      </c>
      <c r="F1196" s="204"/>
    </row>
    <row r="1197" s="187" customFormat="1" customHeight="1" spans="1:6">
      <c r="A1197" s="50">
        <v>2200501</v>
      </c>
      <c r="B1197" s="50" t="s">
        <v>98</v>
      </c>
      <c r="C1197" s="51"/>
      <c r="D1197" s="51"/>
      <c r="E1197" s="200"/>
      <c r="F1197" s="204"/>
    </row>
    <row r="1198" s="187" customFormat="1" customHeight="1" spans="1:6">
      <c r="A1198" s="50">
        <v>2200502</v>
      </c>
      <c r="B1198" s="50" t="s">
        <v>99</v>
      </c>
      <c r="C1198" s="51"/>
      <c r="D1198" s="51"/>
      <c r="E1198" s="200"/>
      <c r="F1198" s="204"/>
    </row>
    <row r="1199" s="187" customFormat="1" customHeight="1" spans="1:6">
      <c r="A1199" s="50">
        <v>2200503</v>
      </c>
      <c r="B1199" s="50" t="s">
        <v>100</v>
      </c>
      <c r="C1199" s="51"/>
      <c r="D1199" s="51"/>
      <c r="E1199" s="200"/>
      <c r="F1199" s="204"/>
    </row>
    <row r="1200" s="187" customFormat="1" customHeight="1" spans="1:6">
      <c r="A1200" s="50">
        <v>2200504</v>
      </c>
      <c r="B1200" s="50" t="s">
        <v>1011</v>
      </c>
      <c r="C1200" s="51"/>
      <c r="D1200" s="51"/>
      <c r="E1200" s="200"/>
      <c r="F1200" s="204"/>
    </row>
    <row r="1201" s="187" customFormat="1" customHeight="1" spans="1:6">
      <c r="A1201" s="50">
        <v>2200506</v>
      </c>
      <c r="B1201" s="50" t="s">
        <v>1012</v>
      </c>
      <c r="C1201" s="51"/>
      <c r="D1201" s="51"/>
      <c r="E1201" s="200"/>
      <c r="F1201" s="204"/>
    </row>
    <row r="1202" s="187" customFormat="1" customHeight="1" spans="1:6">
      <c r="A1202" s="50">
        <v>2200507</v>
      </c>
      <c r="B1202" s="50" t="s">
        <v>1013</v>
      </c>
      <c r="C1202" s="51"/>
      <c r="D1202" s="51"/>
      <c r="E1202" s="200"/>
      <c r="F1202" s="204"/>
    </row>
    <row r="1203" s="187" customFormat="1" customHeight="1" spans="1:6">
      <c r="A1203" s="50">
        <v>2200508</v>
      </c>
      <c r="B1203" s="50" t="s">
        <v>1014</v>
      </c>
      <c r="C1203" s="51"/>
      <c r="D1203" s="51"/>
      <c r="E1203" s="200"/>
      <c r="F1203" s="204"/>
    </row>
    <row r="1204" s="187" customFormat="1" customHeight="1" spans="1:6">
      <c r="A1204" s="50">
        <v>2200509</v>
      </c>
      <c r="B1204" s="50" t="s">
        <v>1015</v>
      </c>
      <c r="C1204" s="51">
        <v>20</v>
      </c>
      <c r="D1204" s="51">
        <v>20</v>
      </c>
      <c r="E1204" s="200"/>
      <c r="F1204" s="204"/>
    </row>
    <row r="1205" s="187" customFormat="1" customHeight="1" spans="1:6">
      <c r="A1205" s="50">
        <v>2200510</v>
      </c>
      <c r="B1205" s="50" t="s">
        <v>1016</v>
      </c>
      <c r="C1205" s="51"/>
      <c r="D1205" s="51"/>
      <c r="E1205" s="200"/>
      <c r="F1205" s="204"/>
    </row>
    <row r="1206" s="187" customFormat="1" customHeight="1" spans="1:6">
      <c r="A1206" s="50">
        <v>2200511</v>
      </c>
      <c r="B1206" s="50" t="s">
        <v>1017</v>
      </c>
      <c r="C1206" s="51"/>
      <c r="D1206" s="51"/>
      <c r="E1206" s="200"/>
      <c r="F1206" s="204"/>
    </row>
    <row r="1207" s="187" customFormat="1" customHeight="1" spans="1:6">
      <c r="A1207" s="50">
        <v>2200512</v>
      </c>
      <c r="B1207" s="50" t="s">
        <v>1018</v>
      </c>
      <c r="C1207" s="51"/>
      <c r="D1207" s="51"/>
      <c r="E1207" s="200"/>
      <c r="F1207" s="204"/>
    </row>
    <row r="1208" s="187" customFormat="1" customHeight="1" spans="1:6">
      <c r="A1208" s="50">
        <v>2200513</v>
      </c>
      <c r="B1208" s="50" t="s">
        <v>1019</v>
      </c>
      <c r="C1208" s="51"/>
      <c r="D1208" s="51"/>
      <c r="E1208" s="200"/>
      <c r="F1208" s="204"/>
    </row>
    <row r="1209" s="187" customFormat="1" customHeight="1" spans="1:6">
      <c r="A1209" s="50">
        <v>2200514</v>
      </c>
      <c r="B1209" s="50" t="s">
        <v>1020</v>
      </c>
      <c r="C1209" s="51"/>
      <c r="D1209" s="51"/>
      <c r="E1209" s="200"/>
      <c r="F1209" s="204"/>
    </row>
    <row r="1210" s="187" customFormat="1" customHeight="1" spans="1:6">
      <c r="A1210" s="50">
        <v>2200599</v>
      </c>
      <c r="B1210" s="50" t="s">
        <v>1021</v>
      </c>
      <c r="C1210" s="51"/>
      <c r="D1210" s="51"/>
      <c r="E1210" s="200"/>
      <c r="F1210" s="204"/>
    </row>
    <row r="1211" s="187" customFormat="1" customHeight="1" spans="1:6">
      <c r="A1211" s="50">
        <v>22099</v>
      </c>
      <c r="B1211" s="183" t="s">
        <v>1022</v>
      </c>
      <c r="C1211" s="51"/>
      <c r="D1211" s="51"/>
      <c r="E1211" s="200"/>
      <c r="F1211" s="204"/>
    </row>
    <row r="1212" s="187" customFormat="1" customHeight="1" spans="1:6">
      <c r="A1212" s="50">
        <v>2209901</v>
      </c>
      <c r="B1212" s="50" t="s">
        <v>1023</v>
      </c>
      <c r="C1212" s="51"/>
      <c r="D1212" s="51"/>
      <c r="E1212" s="200"/>
      <c r="F1212" s="204"/>
    </row>
    <row r="1213" s="187" customFormat="1" customHeight="1" spans="1:6">
      <c r="A1213" s="50">
        <v>221</v>
      </c>
      <c r="B1213" s="183" t="s">
        <v>1024</v>
      </c>
      <c r="C1213" s="51">
        <v>1965</v>
      </c>
      <c r="D1213" s="51">
        <v>2871</v>
      </c>
      <c r="E1213" s="200">
        <f>D1213/C1213</f>
        <v>1.46106870229008</v>
      </c>
      <c r="F1213" s="204"/>
    </row>
    <row r="1214" s="187" customFormat="1" customHeight="1" spans="1:6">
      <c r="A1214" s="50">
        <v>22101</v>
      </c>
      <c r="B1214" s="183" t="s">
        <v>1025</v>
      </c>
      <c r="C1214" s="51">
        <v>14</v>
      </c>
      <c r="D1214" s="51">
        <v>452</v>
      </c>
      <c r="E1214" s="200">
        <f>D1214/C1214</f>
        <v>32.2857142857143</v>
      </c>
      <c r="F1214" s="204"/>
    </row>
    <row r="1215" s="187" customFormat="1" customHeight="1" spans="1:6">
      <c r="A1215" s="50">
        <v>2210101</v>
      </c>
      <c r="B1215" s="50" t="s">
        <v>1026</v>
      </c>
      <c r="C1215" s="51"/>
      <c r="D1215" s="51"/>
      <c r="E1215" s="200"/>
      <c r="F1215" s="204"/>
    </row>
    <row r="1216" s="187" customFormat="1" customHeight="1" spans="1:6">
      <c r="A1216" s="50">
        <v>2210102</v>
      </c>
      <c r="B1216" s="50" t="s">
        <v>1027</v>
      </c>
      <c r="C1216" s="51"/>
      <c r="D1216" s="51"/>
      <c r="E1216" s="200"/>
      <c r="F1216" s="204"/>
    </row>
    <row r="1217" s="187" customFormat="1" customHeight="1" spans="1:6">
      <c r="A1217" s="50">
        <v>2210103</v>
      </c>
      <c r="B1217" s="50" t="s">
        <v>1028</v>
      </c>
      <c r="C1217" s="51">
        <v>11</v>
      </c>
      <c r="D1217" s="51"/>
      <c r="E1217" s="200"/>
      <c r="F1217" s="204"/>
    </row>
    <row r="1218" s="187" customFormat="1" customHeight="1" spans="1:6">
      <c r="A1218" s="50">
        <v>2210104</v>
      </c>
      <c r="B1218" s="50" t="s">
        <v>1029</v>
      </c>
      <c r="C1218" s="51"/>
      <c r="D1218" s="51">
        <v>386</v>
      </c>
      <c r="E1218" s="200"/>
      <c r="F1218" s="204"/>
    </row>
    <row r="1219" s="187" customFormat="1" customHeight="1" spans="1:6">
      <c r="A1219" s="50">
        <v>2210105</v>
      </c>
      <c r="B1219" s="50" t="s">
        <v>1030</v>
      </c>
      <c r="C1219" s="51"/>
      <c r="D1219" s="51">
        <v>55</v>
      </c>
      <c r="E1219" s="200"/>
      <c r="F1219" s="204"/>
    </row>
    <row r="1220" s="187" customFormat="1" customHeight="1" spans="1:6">
      <c r="A1220" s="50">
        <v>2210106</v>
      </c>
      <c r="B1220" s="50" t="s">
        <v>1031</v>
      </c>
      <c r="C1220" s="51">
        <v>3</v>
      </c>
      <c r="D1220" s="51"/>
      <c r="E1220" s="200"/>
      <c r="F1220" s="204"/>
    </row>
    <row r="1221" s="187" customFormat="1" customHeight="1" spans="1:6">
      <c r="A1221" s="50">
        <v>2210107</v>
      </c>
      <c r="B1221" s="50" t="s">
        <v>1032</v>
      </c>
      <c r="C1221" s="51"/>
      <c r="D1221" s="51">
        <v>11</v>
      </c>
      <c r="E1221" s="200" t="e">
        <f>D1221/C1221</f>
        <v>#DIV/0!</v>
      </c>
      <c r="F1221" s="204"/>
    </row>
    <row r="1222" s="187" customFormat="1" customHeight="1" spans="1:6">
      <c r="A1222" s="50">
        <v>2210108</v>
      </c>
      <c r="B1222" s="50" t="s">
        <v>1033</v>
      </c>
      <c r="C1222" s="51"/>
      <c r="D1222" s="51"/>
      <c r="E1222" s="200"/>
      <c r="F1222" s="204">
        <v>38</v>
      </c>
    </row>
    <row r="1223" s="187" customFormat="1" customHeight="1" spans="1:6">
      <c r="A1223" s="50">
        <v>2210109</v>
      </c>
      <c r="B1223" s="50" t="s">
        <v>1034</v>
      </c>
      <c r="C1223" s="51"/>
      <c r="D1223" s="51"/>
      <c r="E1223" s="200"/>
      <c r="F1223" s="204">
        <v>37</v>
      </c>
    </row>
    <row r="1224" s="187" customFormat="1" customHeight="1" spans="1:6">
      <c r="A1224" s="50">
        <v>2210199</v>
      </c>
      <c r="B1224" s="50" t="s">
        <v>1035</v>
      </c>
      <c r="C1224" s="51"/>
      <c r="D1224" s="51"/>
      <c r="E1224" s="200"/>
      <c r="F1224" s="204"/>
    </row>
    <row r="1225" s="187" customFormat="1" customHeight="1" spans="1:6">
      <c r="A1225" s="50">
        <v>22102</v>
      </c>
      <c r="B1225" s="183" t="s">
        <v>1036</v>
      </c>
      <c r="C1225" s="51">
        <v>1951</v>
      </c>
      <c r="D1225" s="51">
        <v>2417</v>
      </c>
      <c r="E1225" s="200">
        <f>D1225/C1225</f>
        <v>1.23885187083547</v>
      </c>
      <c r="F1225" s="204"/>
    </row>
    <row r="1226" s="187" customFormat="1" customHeight="1" spans="1:6">
      <c r="A1226" s="50">
        <v>2210201</v>
      </c>
      <c r="B1226" s="50" t="s">
        <v>1037</v>
      </c>
      <c r="C1226" s="51">
        <v>1951</v>
      </c>
      <c r="D1226" s="51">
        <v>2417</v>
      </c>
      <c r="E1226" s="200">
        <f>D1226/C1226</f>
        <v>1.23885187083547</v>
      </c>
      <c r="F1226" s="204">
        <v>1</v>
      </c>
    </row>
    <row r="1227" s="187" customFormat="1" customHeight="1" spans="1:6">
      <c r="A1227" s="50">
        <v>2210202</v>
      </c>
      <c r="B1227" s="50" t="s">
        <v>1038</v>
      </c>
      <c r="C1227" s="51"/>
      <c r="D1227" s="51"/>
      <c r="E1227" s="200"/>
      <c r="F1227" s="204"/>
    </row>
    <row r="1228" s="187" customFormat="1" customHeight="1" spans="1:6">
      <c r="A1228" s="50">
        <v>2210203</v>
      </c>
      <c r="B1228" s="50" t="s">
        <v>1039</v>
      </c>
      <c r="C1228" s="51"/>
      <c r="D1228" s="51"/>
      <c r="E1228" s="200"/>
      <c r="F1228" s="204"/>
    </row>
    <row r="1229" s="187" customFormat="1" customHeight="1" spans="1:6">
      <c r="A1229" s="50">
        <v>22103</v>
      </c>
      <c r="B1229" s="183" t="s">
        <v>1040</v>
      </c>
      <c r="C1229" s="51"/>
      <c r="D1229" s="51">
        <v>2</v>
      </c>
      <c r="E1229" s="200" t="e">
        <f>D1229/C1229</f>
        <v>#DIV/0!</v>
      </c>
      <c r="F1229" s="204"/>
    </row>
    <row r="1230" s="187" customFormat="1" customHeight="1" spans="1:6">
      <c r="A1230" s="50">
        <v>2210301</v>
      </c>
      <c r="B1230" s="50" t="s">
        <v>1041</v>
      </c>
      <c r="C1230" s="51"/>
      <c r="D1230" s="51"/>
      <c r="E1230" s="200"/>
      <c r="F1230" s="204"/>
    </row>
    <row r="1231" s="187" customFormat="1" customHeight="1" spans="1:6">
      <c r="A1231" s="50">
        <v>2210302</v>
      </c>
      <c r="B1231" s="50" t="s">
        <v>1042</v>
      </c>
      <c r="C1231" s="51"/>
      <c r="D1231" s="51">
        <v>2</v>
      </c>
      <c r="E1231" s="200"/>
      <c r="F1231" s="204"/>
    </row>
    <row r="1232" s="187" customFormat="1" customHeight="1" spans="1:6">
      <c r="A1232" s="50">
        <v>2210399</v>
      </c>
      <c r="B1232" s="50" t="s">
        <v>1043</v>
      </c>
      <c r="C1232" s="51"/>
      <c r="D1232" s="51"/>
      <c r="E1232" s="200" t="e">
        <f>D1232/C1232</f>
        <v>#DIV/0!</v>
      </c>
      <c r="F1232" s="204"/>
    </row>
    <row r="1233" s="187" customFormat="1" customHeight="1" spans="1:6">
      <c r="A1233" s="50">
        <v>222</v>
      </c>
      <c r="B1233" s="183" t="s">
        <v>1044</v>
      </c>
      <c r="C1233" s="51">
        <v>54</v>
      </c>
      <c r="D1233" s="51">
        <v>308</v>
      </c>
      <c r="E1233" s="200">
        <f>D1233/C1233</f>
        <v>5.7037037037037</v>
      </c>
      <c r="F1233" s="204"/>
    </row>
    <row r="1234" s="187" customFormat="1" customHeight="1" spans="1:6">
      <c r="A1234" s="50">
        <v>22201</v>
      </c>
      <c r="B1234" s="183" t="s">
        <v>1045</v>
      </c>
      <c r="C1234" s="51">
        <v>30</v>
      </c>
      <c r="D1234" s="51">
        <v>158</v>
      </c>
      <c r="E1234" s="200"/>
      <c r="F1234" s="204"/>
    </row>
    <row r="1235" s="187" customFormat="1" customHeight="1" spans="1:6">
      <c r="A1235" s="50">
        <v>2220101</v>
      </c>
      <c r="B1235" s="50" t="s">
        <v>98</v>
      </c>
      <c r="C1235" s="51">
        <v>3</v>
      </c>
      <c r="D1235" s="51">
        <v>145</v>
      </c>
      <c r="E1235" s="200"/>
      <c r="F1235" s="204">
        <v>21</v>
      </c>
    </row>
    <row r="1236" s="187" customFormat="1" customHeight="1" spans="1:6">
      <c r="A1236" s="50">
        <v>2220102</v>
      </c>
      <c r="B1236" s="50" t="s">
        <v>99</v>
      </c>
      <c r="C1236" s="51"/>
      <c r="D1236" s="51">
        <v>13</v>
      </c>
      <c r="E1236" s="200"/>
      <c r="F1236" s="204"/>
    </row>
    <row r="1237" s="187" customFormat="1" customHeight="1" spans="1:6">
      <c r="A1237" s="50">
        <v>2220103</v>
      </c>
      <c r="B1237" s="50" t="s">
        <v>100</v>
      </c>
      <c r="C1237" s="51"/>
      <c r="D1237" s="51"/>
      <c r="E1237" s="200"/>
      <c r="F1237" s="204"/>
    </row>
    <row r="1238" s="187" customFormat="1" customHeight="1" spans="1:6">
      <c r="A1238" s="50">
        <v>2220104</v>
      </c>
      <c r="B1238" s="50" t="s">
        <v>1046</v>
      </c>
      <c r="C1238" s="51"/>
      <c r="D1238" s="51"/>
      <c r="E1238" s="200"/>
      <c r="F1238" s="204"/>
    </row>
    <row r="1239" s="187" customFormat="1" customHeight="1" spans="1:6">
      <c r="A1239" s="50">
        <v>2220105</v>
      </c>
      <c r="B1239" s="50" t="s">
        <v>1047</v>
      </c>
      <c r="C1239" s="51"/>
      <c r="D1239" s="51"/>
      <c r="E1239" s="200"/>
      <c r="F1239" s="204"/>
    </row>
    <row r="1240" s="187" customFormat="1" customHeight="1" spans="1:6">
      <c r="A1240" s="50">
        <v>2220106</v>
      </c>
      <c r="B1240" s="50" t="s">
        <v>1048</v>
      </c>
      <c r="C1240" s="51"/>
      <c r="D1240" s="51"/>
      <c r="E1240" s="200"/>
      <c r="F1240" s="204"/>
    </row>
    <row r="1241" s="187" customFormat="1" customHeight="1" spans="1:6">
      <c r="A1241" s="50">
        <v>2220107</v>
      </c>
      <c r="B1241" s="50" t="s">
        <v>1049</v>
      </c>
      <c r="C1241" s="51"/>
      <c r="D1241" s="51"/>
      <c r="E1241" s="200"/>
      <c r="F1241" s="204"/>
    </row>
    <row r="1242" s="187" customFormat="1" customHeight="1" spans="1:6">
      <c r="A1242" s="50">
        <v>2220112</v>
      </c>
      <c r="B1242" s="50" t="s">
        <v>1050</v>
      </c>
      <c r="C1242" s="51"/>
      <c r="D1242" s="51"/>
      <c r="E1242" s="200"/>
      <c r="F1242" s="204"/>
    </row>
    <row r="1243" s="187" customFormat="1" customHeight="1" spans="1:6">
      <c r="A1243" s="50">
        <v>2220113</v>
      </c>
      <c r="B1243" s="50" t="s">
        <v>1051</v>
      </c>
      <c r="C1243" s="51"/>
      <c r="D1243" s="51"/>
      <c r="E1243" s="200"/>
      <c r="F1243" s="204"/>
    </row>
    <row r="1244" s="187" customFormat="1" customHeight="1" spans="1:6">
      <c r="A1244" s="50">
        <v>2220114</v>
      </c>
      <c r="B1244" s="50" t="s">
        <v>1052</v>
      </c>
      <c r="C1244" s="51"/>
      <c r="D1244" s="51"/>
      <c r="E1244" s="200"/>
      <c r="F1244" s="204"/>
    </row>
    <row r="1245" s="187" customFormat="1" customHeight="1" spans="1:6">
      <c r="A1245" s="50">
        <v>2220115</v>
      </c>
      <c r="B1245" s="50" t="s">
        <v>1053</v>
      </c>
      <c r="C1245" s="51">
        <v>27</v>
      </c>
      <c r="D1245" s="51"/>
      <c r="E1245" s="200"/>
      <c r="F1245" s="204"/>
    </row>
    <row r="1246" s="187" customFormat="1" customHeight="1" spans="1:6">
      <c r="A1246" s="50">
        <v>2220118</v>
      </c>
      <c r="B1246" s="50" t="s">
        <v>1054</v>
      </c>
      <c r="C1246" s="51"/>
      <c r="D1246" s="51"/>
      <c r="E1246" s="200"/>
      <c r="F1246" s="204"/>
    </row>
    <row r="1247" s="187" customFormat="1" customHeight="1" spans="1:6">
      <c r="A1247" s="50">
        <v>2220150</v>
      </c>
      <c r="B1247" s="50" t="s">
        <v>107</v>
      </c>
      <c r="C1247" s="51"/>
      <c r="D1247" s="51"/>
      <c r="E1247" s="200"/>
      <c r="F1247" s="204"/>
    </row>
    <row r="1248" s="187" customFormat="1" customHeight="1" spans="1:6">
      <c r="A1248" s="50">
        <v>2220199</v>
      </c>
      <c r="B1248" s="50" t="s">
        <v>1055</v>
      </c>
      <c r="C1248" s="51"/>
      <c r="D1248" s="51"/>
      <c r="E1248" s="200"/>
      <c r="F1248" s="204"/>
    </row>
    <row r="1249" s="187" customFormat="1" customHeight="1" spans="1:6">
      <c r="A1249" s="50">
        <v>22202</v>
      </c>
      <c r="B1249" s="183" t="s">
        <v>1056</v>
      </c>
      <c r="C1249" s="51"/>
      <c r="D1249" s="51"/>
      <c r="E1249" s="200"/>
      <c r="F1249" s="204">
        <v>21</v>
      </c>
    </row>
    <row r="1250" s="187" customFormat="1" customHeight="1" spans="1:6">
      <c r="A1250" s="50">
        <v>2220201</v>
      </c>
      <c r="B1250" s="50" t="s">
        <v>98</v>
      </c>
      <c r="C1250" s="51"/>
      <c r="D1250" s="51"/>
      <c r="E1250" s="200"/>
      <c r="F1250" s="204"/>
    </row>
    <row r="1251" s="187" customFormat="1" customHeight="1" spans="1:6">
      <c r="A1251" s="50">
        <v>2220202</v>
      </c>
      <c r="B1251" s="50" t="s">
        <v>99</v>
      </c>
      <c r="C1251" s="51"/>
      <c r="D1251" s="51"/>
      <c r="E1251" s="200"/>
      <c r="F1251" s="204"/>
    </row>
    <row r="1252" s="187" customFormat="1" customHeight="1" spans="1:6">
      <c r="A1252" s="50">
        <v>2220203</v>
      </c>
      <c r="B1252" s="50" t="s">
        <v>100</v>
      </c>
      <c r="C1252" s="51"/>
      <c r="D1252" s="51"/>
      <c r="E1252" s="200"/>
      <c r="F1252" s="204">
        <v>3323</v>
      </c>
    </row>
    <row r="1253" s="187" customFormat="1" customHeight="1" spans="1:6">
      <c r="A1253" s="50">
        <v>2220204</v>
      </c>
      <c r="B1253" s="50" t="s">
        <v>1057</v>
      </c>
      <c r="C1253" s="51"/>
      <c r="D1253" s="51"/>
      <c r="E1253" s="200"/>
      <c r="F1253" s="204">
        <v>204</v>
      </c>
    </row>
    <row r="1254" s="187" customFormat="1" customHeight="1" spans="1:6">
      <c r="A1254" s="50">
        <v>2220205</v>
      </c>
      <c r="B1254" s="50" t="s">
        <v>1058</v>
      </c>
      <c r="C1254" s="51"/>
      <c r="D1254" s="51"/>
      <c r="E1254" s="200"/>
      <c r="F1254" s="204"/>
    </row>
    <row r="1255" s="187" customFormat="1" customHeight="1" spans="1:6">
      <c r="A1255" s="50">
        <v>2220206</v>
      </c>
      <c r="B1255" s="50" t="s">
        <v>1059</v>
      </c>
      <c r="C1255" s="51"/>
      <c r="D1255" s="51"/>
      <c r="E1255" s="200"/>
      <c r="F1255" s="204"/>
    </row>
    <row r="1256" s="187" customFormat="1" customHeight="1" spans="1:6">
      <c r="A1256" s="50">
        <v>2220207</v>
      </c>
      <c r="B1256" s="50" t="s">
        <v>1060</v>
      </c>
      <c r="C1256" s="51"/>
      <c r="D1256" s="51"/>
      <c r="E1256" s="200"/>
      <c r="F1256" s="204">
        <v>70</v>
      </c>
    </row>
    <row r="1257" s="187" customFormat="1" customHeight="1" spans="1:6">
      <c r="A1257" s="50">
        <v>2220209</v>
      </c>
      <c r="B1257" s="50" t="s">
        <v>1061</v>
      </c>
      <c r="C1257" s="51"/>
      <c r="D1257" s="51"/>
      <c r="E1257" s="200"/>
      <c r="F1257" s="204"/>
    </row>
    <row r="1258" s="187" customFormat="1" customHeight="1" spans="1:6">
      <c r="A1258" s="50">
        <v>2220210</v>
      </c>
      <c r="B1258" s="50" t="s">
        <v>1062</v>
      </c>
      <c r="C1258" s="51"/>
      <c r="D1258" s="51"/>
      <c r="E1258" s="200"/>
      <c r="F1258" s="204"/>
    </row>
    <row r="1259" s="187" customFormat="1" customHeight="1" spans="1:6">
      <c r="A1259" s="50">
        <v>2220211</v>
      </c>
      <c r="B1259" s="50" t="s">
        <v>1063</v>
      </c>
      <c r="C1259" s="51"/>
      <c r="D1259" s="51"/>
      <c r="E1259" s="200"/>
      <c r="F1259" s="204"/>
    </row>
    <row r="1260" s="187" customFormat="1" customHeight="1" spans="1:6">
      <c r="A1260" s="50">
        <v>2220212</v>
      </c>
      <c r="B1260" s="50" t="s">
        <v>1064</v>
      </c>
      <c r="C1260" s="51"/>
      <c r="D1260" s="51"/>
      <c r="E1260" s="200"/>
      <c r="F1260" s="204">
        <v>25</v>
      </c>
    </row>
    <row r="1261" s="187" customFormat="1" customHeight="1" spans="1:6">
      <c r="A1261" s="50">
        <v>2220250</v>
      </c>
      <c r="B1261" s="50" t="s">
        <v>107</v>
      </c>
      <c r="C1261" s="51"/>
      <c r="D1261" s="51"/>
      <c r="E1261" s="200"/>
      <c r="F1261" s="204">
        <v>109</v>
      </c>
    </row>
    <row r="1262" s="187" customFormat="1" customHeight="1" spans="1:6">
      <c r="A1262" s="50">
        <v>2220299</v>
      </c>
      <c r="B1262" s="50" t="s">
        <v>1065</v>
      </c>
      <c r="C1262" s="51"/>
      <c r="D1262" s="51"/>
      <c r="E1262" s="200"/>
      <c r="F1262" s="204">
        <v>3093</v>
      </c>
    </row>
    <row r="1263" s="187" customFormat="1" customHeight="1" spans="1:6">
      <c r="A1263" s="50">
        <v>22203</v>
      </c>
      <c r="B1263" s="183" t="s">
        <v>1066</v>
      </c>
      <c r="C1263" s="51"/>
      <c r="D1263" s="51"/>
      <c r="E1263" s="200"/>
      <c r="F1263" s="204">
        <v>3093</v>
      </c>
    </row>
    <row r="1264" s="187" customFormat="1" customHeight="1" spans="1:6">
      <c r="A1264" s="50">
        <v>2220301</v>
      </c>
      <c r="B1264" s="50" t="s">
        <v>1067</v>
      </c>
      <c r="C1264" s="51"/>
      <c r="D1264" s="51"/>
      <c r="E1264" s="200"/>
      <c r="F1264" s="204"/>
    </row>
    <row r="1265" s="187" customFormat="1" customHeight="1" spans="1:6">
      <c r="A1265" s="50">
        <v>2220303</v>
      </c>
      <c r="B1265" s="50" t="s">
        <v>1068</v>
      </c>
      <c r="C1265" s="51"/>
      <c r="D1265" s="51"/>
      <c r="E1265" s="200"/>
      <c r="F1265" s="204"/>
    </row>
    <row r="1266" s="187" customFormat="1" customHeight="1" spans="1:6">
      <c r="A1266" s="50">
        <v>2220304</v>
      </c>
      <c r="B1266" s="50" t="s">
        <v>1069</v>
      </c>
      <c r="C1266" s="51"/>
      <c r="D1266" s="51"/>
      <c r="E1266" s="200"/>
      <c r="F1266" s="204">
        <v>26</v>
      </c>
    </row>
    <row r="1267" s="187" customFormat="1" customHeight="1" spans="1:6">
      <c r="A1267" s="50">
        <v>2220399</v>
      </c>
      <c r="B1267" s="50" t="s">
        <v>1070</v>
      </c>
      <c r="C1267" s="51"/>
      <c r="D1267" s="51"/>
      <c r="E1267" s="200"/>
      <c r="F1267" s="204">
        <v>10</v>
      </c>
    </row>
    <row r="1268" s="187" customFormat="1" customHeight="1" spans="1:6">
      <c r="A1268" s="50">
        <v>22204</v>
      </c>
      <c r="B1268" s="183" t="s">
        <v>1071</v>
      </c>
      <c r="C1268" s="51">
        <v>24</v>
      </c>
      <c r="D1268" s="51">
        <v>150</v>
      </c>
      <c r="E1268" s="200">
        <f>D1268/C1268</f>
        <v>6.25</v>
      </c>
      <c r="F1268" s="204"/>
    </row>
    <row r="1269" s="187" customFormat="1" customHeight="1" spans="1:6">
      <c r="A1269" s="50">
        <v>2220401</v>
      </c>
      <c r="B1269" s="50" t="s">
        <v>1072</v>
      </c>
      <c r="C1269" s="51">
        <v>24</v>
      </c>
      <c r="D1269" s="51"/>
      <c r="E1269" s="200">
        <f>D1269/C1269</f>
        <v>0</v>
      </c>
      <c r="F1269" s="204">
        <v>16</v>
      </c>
    </row>
    <row r="1270" s="187" customFormat="1" customHeight="1" spans="1:6">
      <c r="A1270" s="50">
        <v>2220402</v>
      </c>
      <c r="B1270" s="50" t="s">
        <v>1073</v>
      </c>
      <c r="C1270" s="51"/>
      <c r="D1270" s="51"/>
      <c r="E1270" s="200"/>
      <c r="F1270" s="204">
        <v>361</v>
      </c>
    </row>
    <row r="1271" s="187" customFormat="1" customHeight="1" spans="1:6">
      <c r="A1271" s="50">
        <v>2220403</v>
      </c>
      <c r="B1271" s="50" t="s">
        <v>1074</v>
      </c>
      <c r="C1271" s="51"/>
      <c r="D1271" s="51">
        <v>150</v>
      </c>
      <c r="E1271" s="200"/>
      <c r="F1271" s="204">
        <v>142</v>
      </c>
    </row>
    <row r="1272" s="187" customFormat="1" customHeight="1" spans="1:6">
      <c r="A1272" s="50">
        <v>2220404</v>
      </c>
      <c r="B1272" s="50" t="s">
        <v>1075</v>
      </c>
      <c r="C1272" s="51"/>
      <c r="D1272" s="51"/>
      <c r="E1272" s="200"/>
      <c r="F1272" s="204">
        <v>142</v>
      </c>
    </row>
    <row r="1273" s="187" customFormat="1" customHeight="1" spans="1:6">
      <c r="A1273" s="50">
        <v>2220499</v>
      </c>
      <c r="B1273" s="50" t="s">
        <v>1076</v>
      </c>
      <c r="C1273" s="51"/>
      <c r="D1273" s="51"/>
      <c r="E1273" s="200"/>
      <c r="F1273" s="204"/>
    </row>
    <row r="1274" s="187" customFormat="1" customHeight="1" spans="1:6">
      <c r="A1274" s="50">
        <v>22205</v>
      </c>
      <c r="B1274" s="183" t="s">
        <v>1077</v>
      </c>
      <c r="C1274" s="51"/>
      <c r="D1274" s="51"/>
      <c r="E1274" s="200"/>
      <c r="F1274" s="204"/>
    </row>
    <row r="1275" s="187" customFormat="1" customHeight="1" spans="1:6">
      <c r="A1275" s="50">
        <v>2220501</v>
      </c>
      <c r="B1275" s="50" t="s">
        <v>1078</v>
      </c>
      <c r="C1275" s="51"/>
      <c r="D1275" s="51"/>
      <c r="E1275" s="200"/>
      <c r="F1275" s="204"/>
    </row>
    <row r="1276" s="187" customFormat="1" customHeight="1" spans="1:6">
      <c r="A1276" s="50">
        <v>2220502</v>
      </c>
      <c r="B1276" s="50" t="s">
        <v>1079</v>
      </c>
      <c r="C1276" s="51"/>
      <c r="D1276" s="51"/>
      <c r="E1276" s="200"/>
      <c r="F1276" s="204"/>
    </row>
    <row r="1277" s="187" customFormat="1" customHeight="1" spans="1:6">
      <c r="A1277" s="50">
        <v>2220503</v>
      </c>
      <c r="B1277" s="50" t="s">
        <v>1080</v>
      </c>
      <c r="C1277" s="51"/>
      <c r="D1277" s="51"/>
      <c r="E1277" s="200"/>
      <c r="F1277" s="204"/>
    </row>
    <row r="1278" s="187" customFormat="1" customHeight="1" spans="1:6">
      <c r="A1278" s="50">
        <v>2220504</v>
      </c>
      <c r="B1278" s="50" t="s">
        <v>1081</v>
      </c>
      <c r="C1278" s="51"/>
      <c r="D1278" s="51"/>
      <c r="E1278" s="200"/>
      <c r="F1278" s="204"/>
    </row>
    <row r="1279" s="187" customFormat="1" customHeight="1" spans="1:6">
      <c r="A1279" s="50">
        <v>2220505</v>
      </c>
      <c r="B1279" s="50" t="s">
        <v>1082</v>
      </c>
      <c r="C1279" s="51"/>
      <c r="D1279" s="51"/>
      <c r="E1279" s="200"/>
      <c r="F1279" s="204"/>
    </row>
    <row r="1280" s="187" customFormat="1" customHeight="1" spans="1:6">
      <c r="A1280" s="50">
        <v>2220506</v>
      </c>
      <c r="B1280" s="50" t="s">
        <v>1083</v>
      </c>
      <c r="C1280" s="51"/>
      <c r="D1280" s="51"/>
      <c r="E1280" s="200"/>
      <c r="F1280" s="204"/>
    </row>
    <row r="1281" s="187" customFormat="1" customHeight="1" spans="1:6">
      <c r="A1281" s="50">
        <v>2220507</v>
      </c>
      <c r="B1281" s="50" t="s">
        <v>1084</v>
      </c>
      <c r="C1281" s="51"/>
      <c r="D1281" s="51"/>
      <c r="E1281" s="200"/>
      <c r="F1281" s="204"/>
    </row>
    <row r="1282" s="187" customFormat="1" customHeight="1" spans="1:6">
      <c r="A1282" s="50">
        <v>2220508</v>
      </c>
      <c r="B1282" s="50" t="s">
        <v>1085</v>
      </c>
      <c r="C1282" s="51"/>
      <c r="D1282" s="51"/>
      <c r="E1282" s="200"/>
      <c r="F1282" s="204"/>
    </row>
    <row r="1283" s="187" customFormat="1" customHeight="1" spans="1:6">
      <c r="A1283" s="50">
        <v>2220509</v>
      </c>
      <c r="B1283" s="50" t="s">
        <v>1086</v>
      </c>
      <c r="C1283" s="51"/>
      <c r="D1283" s="51"/>
      <c r="E1283" s="200"/>
      <c r="F1283" s="204"/>
    </row>
    <row r="1284" s="187" customFormat="1" customHeight="1" spans="1:6">
      <c r="A1284" s="50">
        <v>2220510</v>
      </c>
      <c r="B1284" s="50" t="s">
        <v>1087</v>
      </c>
      <c r="C1284" s="51"/>
      <c r="D1284" s="51"/>
      <c r="E1284" s="200"/>
      <c r="F1284" s="204"/>
    </row>
    <row r="1285" s="187" customFormat="1" customHeight="1" spans="1:6">
      <c r="A1285" s="50">
        <v>2220511</v>
      </c>
      <c r="B1285" s="50" t="s">
        <v>1088</v>
      </c>
      <c r="C1285" s="51"/>
      <c r="D1285" s="51"/>
      <c r="E1285" s="200"/>
      <c r="F1285" s="204"/>
    </row>
    <row r="1286" s="187" customFormat="1" customHeight="1" spans="1:6">
      <c r="A1286" s="50">
        <v>2220599</v>
      </c>
      <c r="B1286" s="50" t="s">
        <v>1089</v>
      </c>
      <c r="C1286" s="51"/>
      <c r="D1286" s="51"/>
      <c r="E1286" s="200"/>
      <c r="F1286" s="204">
        <v>210</v>
      </c>
    </row>
    <row r="1287" s="187" customFormat="1" customHeight="1" spans="1:6">
      <c r="A1287" s="50">
        <v>224</v>
      </c>
      <c r="B1287" s="183" t="s">
        <v>1090</v>
      </c>
      <c r="C1287" s="51">
        <v>892</v>
      </c>
      <c r="D1287" s="51">
        <v>2001</v>
      </c>
      <c r="E1287" s="200">
        <f>D1287/C1287</f>
        <v>2.2432735426009</v>
      </c>
      <c r="F1287" s="204"/>
    </row>
    <row r="1288" s="187" customFormat="1" customHeight="1" spans="1:6">
      <c r="A1288" s="50">
        <v>22401</v>
      </c>
      <c r="B1288" s="183" t="s">
        <v>1091</v>
      </c>
      <c r="C1288" s="51">
        <v>439</v>
      </c>
      <c r="D1288" s="51">
        <v>402</v>
      </c>
      <c r="E1288" s="200">
        <f>D1288/C1288</f>
        <v>0.915717539863326</v>
      </c>
      <c r="F1288" s="204"/>
    </row>
    <row r="1289" s="187" customFormat="1" customHeight="1" spans="1:6">
      <c r="A1289" s="50">
        <v>2240101</v>
      </c>
      <c r="B1289" s="50" t="s">
        <v>98</v>
      </c>
      <c r="C1289" s="51">
        <v>41</v>
      </c>
      <c r="D1289" s="51">
        <v>244</v>
      </c>
      <c r="E1289" s="200">
        <f>D1289/C1289</f>
        <v>5.95121951219512</v>
      </c>
      <c r="F1289" s="204"/>
    </row>
    <row r="1290" s="187" customFormat="1" customHeight="1" spans="1:6">
      <c r="A1290" s="50">
        <v>2240102</v>
      </c>
      <c r="B1290" s="50" t="s">
        <v>99</v>
      </c>
      <c r="C1290" s="51">
        <v>123</v>
      </c>
      <c r="D1290" s="51">
        <v>2</v>
      </c>
      <c r="E1290" s="200"/>
      <c r="F1290" s="204"/>
    </row>
    <row r="1291" s="187" customFormat="1" customHeight="1" spans="1:6">
      <c r="A1291" s="50">
        <v>2240103</v>
      </c>
      <c r="B1291" s="50" t="s">
        <v>100</v>
      </c>
      <c r="C1291" s="51"/>
      <c r="D1291" s="51"/>
      <c r="E1291" s="200"/>
      <c r="F1291" s="204"/>
    </row>
    <row r="1292" s="187" customFormat="1" customHeight="1" spans="1:6">
      <c r="A1292" s="50">
        <v>2240104</v>
      </c>
      <c r="B1292" s="50" t="s">
        <v>1092</v>
      </c>
      <c r="C1292" s="51"/>
      <c r="D1292" s="51"/>
      <c r="E1292" s="200"/>
      <c r="F1292" s="204"/>
    </row>
    <row r="1293" s="187" customFormat="1" customHeight="1" spans="1:6">
      <c r="A1293" s="50">
        <v>2240105</v>
      </c>
      <c r="B1293" s="50" t="s">
        <v>1093</v>
      </c>
      <c r="C1293" s="51"/>
      <c r="D1293" s="51"/>
      <c r="E1293" s="200"/>
      <c r="F1293" s="204"/>
    </row>
    <row r="1294" s="187" customFormat="1" customHeight="1" spans="1:6">
      <c r="A1294" s="50">
        <v>2240106</v>
      </c>
      <c r="B1294" s="50" t="s">
        <v>1094</v>
      </c>
      <c r="C1294" s="51">
        <v>36</v>
      </c>
      <c r="D1294" s="51"/>
      <c r="E1294" s="200">
        <f>D1294/C1294</f>
        <v>0</v>
      </c>
      <c r="F1294" s="204"/>
    </row>
    <row r="1295" s="187" customFormat="1" customHeight="1" spans="1:6">
      <c r="A1295" s="50">
        <v>2240107</v>
      </c>
      <c r="B1295" s="50" t="s">
        <v>1095</v>
      </c>
      <c r="C1295" s="51"/>
      <c r="D1295" s="51"/>
      <c r="E1295" s="200"/>
      <c r="F1295" s="204"/>
    </row>
    <row r="1296" s="187" customFormat="1" customHeight="1" spans="1:6">
      <c r="A1296" s="50">
        <v>2240108</v>
      </c>
      <c r="B1296" s="50" t="s">
        <v>1096</v>
      </c>
      <c r="C1296" s="51">
        <v>6</v>
      </c>
      <c r="D1296" s="51"/>
      <c r="E1296" s="200"/>
      <c r="F1296" s="204">
        <v>210</v>
      </c>
    </row>
    <row r="1297" s="187" customFormat="1" customHeight="1" spans="1:6">
      <c r="A1297" s="50">
        <v>2240109</v>
      </c>
      <c r="B1297" s="50" t="s">
        <v>1097</v>
      </c>
      <c r="C1297" s="51">
        <v>233</v>
      </c>
      <c r="D1297" s="51">
        <v>156</v>
      </c>
      <c r="E1297" s="200">
        <f>D1297/C1297</f>
        <v>0.669527896995708</v>
      </c>
      <c r="F1297" s="204"/>
    </row>
    <row r="1298" s="187" customFormat="1" customHeight="1" spans="1:6">
      <c r="A1298" s="50">
        <v>2240150</v>
      </c>
      <c r="B1298" s="50" t="s">
        <v>107</v>
      </c>
      <c r="C1298" s="51"/>
      <c r="D1298" s="51"/>
      <c r="E1298" s="200"/>
      <c r="F1298" s="204"/>
    </row>
    <row r="1299" s="187" customFormat="1" customHeight="1" spans="1:6">
      <c r="A1299" s="50">
        <v>2240199</v>
      </c>
      <c r="B1299" s="50" t="s">
        <v>1098</v>
      </c>
      <c r="C1299" s="51"/>
      <c r="D1299" s="51"/>
      <c r="E1299" s="200"/>
      <c r="F1299" s="204"/>
    </row>
    <row r="1300" s="187" customFormat="1" customHeight="1" spans="1:6">
      <c r="A1300" s="50">
        <v>22402</v>
      </c>
      <c r="B1300" s="183" t="s">
        <v>1099</v>
      </c>
      <c r="C1300" s="51">
        <v>441</v>
      </c>
      <c r="D1300" s="51">
        <v>710</v>
      </c>
      <c r="E1300" s="200">
        <f>D1300/C1300</f>
        <v>1.60997732426304</v>
      </c>
      <c r="F1300" s="204"/>
    </row>
    <row r="1301" s="187" customFormat="1" customHeight="1" spans="1:6">
      <c r="A1301" s="50">
        <v>2240201</v>
      </c>
      <c r="B1301" s="50" t="s">
        <v>98</v>
      </c>
      <c r="C1301" s="51">
        <v>441</v>
      </c>
      <c r="D1301" s="51">
        <v>476</v>
      </c>
      <c r="E1301" s="200">
        <f>D1301/C1301</f>
        <v>1.07936507936508</v>
      </c>
      <c r="F1301" s="204"/>
    </row>
    <row r="1302" s="187" customFormat="1" customHeight="1" spans="1:6">
      <c r="A1302" s="50">
        <v>2240202</v>
      </c>
      <c r="B1302" s="50" t="s">
        <v>99</v>
      </c>
      <c r="C1302" s="51"/>
      <c r="D1302" s="51"/>
      <c r="E1302" s="200"/>
      <c r="F1302" s="204"/>
    </row>
    <row r="1303" s="187" customFormat="1" customHeight="1" spans="1:6">
      <c r="A1303" s="50">
        <v>2240203</v>
      </c>
      <c r="B1303" s="50" t="s">
        <v>100</v>
      </c>
      <c r="C1303" s="51"/>
      <c r="D1303" s="51"/>
      <c r="E1303" s="200"/>
      <c r="F1303" s="204"/>
    </row>
    <row r="1304" s="187" customFormat="1" customHeight="1" spans="1:6">
      <c r="A1304" s="50">
        <v>2240204</v>
      </c>
      <c r="B1304" s="50" t="s">
        <v>1100</v>
      </c>
      <c r="C1304" s="51"/>
      <c r="D1304" s="51">
        <v>234</v>
      </c>
      <c r="E1304" s="200"/>
      <c r="F1304" s="204"/>
    </row>
    <row r="1305" s="187" customFormat="1" customHeight="1" spans="1:6">
      <c r="A1305" s="50">
        <v>2240299</v>
      </c>
      <c r="B1305" s="50" t="s">
        <v>1101</v>
      </c>
      <c r="C1305" s="51"/>
      <c r="D1305" s="51"/>
      <c r="E1305" s="200"/>
      <c r="F1305" s="204">
        <v>9</v>
      </c>
    </row>
    <row r="1306" s="187" customFormat="1" customHeight="1" spans="1:6">
      <c r="A1306" s="50">
        <v>22403</v>
      </c>
      <c r="B1306" s="183" t="s">
        <v>1102</v>
      </c>
      <c r="C1306" s="51"/>
      <c r="D1306" s="51"/>
      <c r="E1306" s="200"/>
      <c r="F1306" s="204">
        <v>9</v>
      </c>
    </row>
    <row r="1307" s="187" customFormat="1" customHeight="1" spans="1:6">
      <c r="A1307" s="50">
        <v>2240301</v>
      </c>
      <c r="B1307" s="50" t="s">
        <v>98</v>
      </c>
      <c r="C1307" s="51"/>
      <c r="D1307" s="51"/>
      <c r="E1307" s="200"/>
      <c r="F1307" s="204"/>
    </row>
    <row r="1308" s="187" customFormat="1" customHeight="1" spans="1:6">
      <c r="A1308" s="50">
        <v>2240302</v>
      </c>
      <c r="B1308" s="50" t="s">
        <v>99</v>
      </c>
      <c r="C1308" s="51"/>
      <c r="D1308" s="51"/>
      <c r="E1308" s="200"/>
      <c r="F1308" s="204"/>
    </row>
    <row r="1309" s="187" customFormat="1" customHeight="1" spans="1:6">
      <c r="A1309" s="50">
        <v>2240303</v>
      </c>
      <c r="B1309" s="50" t="s">
        <v>100</v>
      </c>
      <c r="C1309" s="51"/>
      <c r="D1309" s="51"/>
      <c r="E1309" s="200"/>
      <c r="F1309" s="204"/>
    </row>
    <row r="1310" s="187" customFormat="1" customHeight="1" spans="1:6">
      <c r="A1310" s="50">
        <v>2240304</v>
      </c>
      <c r="B1310" s="50" t="s">
        <v>1103</v>
      </c>
      <c r="C1310" s="51"/>
      <c r="D1310" s="51"/>
      <c r="E1310" s="200"/>
      <c r="F1310" s="204"/>
    </row>
    <row r="1311" s="187" customFormat="1" customHeight="1" spans="1:6">
      <c r="A1311" s="50">
        <v>2240399</v>
      </c>
      <c r="B1311" s="50" t="s">
        <v>1104</v>
      </c>
      <c r="C1311" s="51"/>
      <c r="D1311" s="51"/>
      <c r="E1311" s="200"/>
      <c r="F1311" s="204"/>
    </row>
    <row r="1312" s="187" customFormat="1" customHeight="1" spans="1:6">
      <c r="A1312" s="50">
        <v>22404</v>
      </c>
      <c r="B1312" s="183" t="s">
        <v>1105</v>
      </c>
      <c r="C1312" s="51"/>
      <c r="D1312" s="51"/>
      <c r="E1312" s="200"/>
      <c r="F1312" s="204"/>
    </row>
    <row r="1313" s="187" customFormat="1" customHeight="1" spans="1:6">
      <c r="A1313" s="50">
        <v>2240401</v>
      </c>
      <c r="B1313" s="50" t="s">
        <v>98</v>
      </c>
      <c r="C1313" s="51"/>
      <c r="D1313" s="51"/>
      <c r="E1313" s="200"/>
      <c r="F1313" s="204"/>
    </row>
    <row r="1314" s="187" customFormat="1" customHeight="1" spans="1:6">
      <c r="A1314" s="50">
        <v>2240402</v>
      </c>
      <c r="B1314" s="50" t="s">
        <v>99</v>
      </c>
      <c r="C1314" s="51"/>
      <c r="D1314" s="51"/>
      <c r="E1314" s="200"/>
      <c r="F1314" s="204"/>
    </row>
    <row r="1315" s="187" customFormat="1" customHeight="1" spans="1:6">
      <c r="A1315" s="50">
        <v>2240403</v>
      </c>
      <c r="B1315" s="50" t="s">
        <v>100</v>
      </c>
      <c r="C1315" s="51"/>
      <c r="D1315" s="51"/>
      <c r="E1315" s="200"/>
      <c r="F1315" s="204"/>
    </row>
    <row r="1316" s="187" customFormat="1" customHeight="1" spans="1:6">
      <c r="A1316" s="50">
        <v>2240404</v>
      </c>
      <c r="B1316" s="50" t="s">
        <v>1106</v>
      </c>
      <c r="C1316" s="51"/>
      <c r="D1316" s="51"/>
      <c r="E1316" s="200"/>
      <c r="F1316" s="204"/>
    </row>
    <row r="1317" s="187" customFormat="1" customHeight="1" spans="1:6">
      <c r="A1317" s="50">
        <v>2240405</v>
      </c>
      <c r="B1317" s="50" t="s">
        <v>1107</v>
      </c>
      <c r="C1317" s="51"/>
      <c r="D1317" s="51"/>
      <c r="E1317" s="200"/>
      <c r="F1317" s="204"/>
    </row>
    <row r="1318" s="187" customFormat="1" customHeight="1" spans="1:6">
      <c r="A1318" s="50">
        <v>2240450</v>
      </c>
      <c r="B1318" s="50" t="s">
        <v>107</v>
      </c>
      <c r="C1318" s="51"/>
      <c r="D1318" s="51"/>
      <c r="E1318" s="200"/>
      <c r="F1318" s="204"/>
    </row>
    <row r="1319" s="187" customFormat="1" customHeight="1" spans="1:6">
      <c r="A1319" s="50">
        <v>2240499</v>
      </c>
      <c r="B1319" s="50" t="s">
        <v>1108</v>
      </c>
      <c r="C1319" s="51"/>
      <c r="D1319" s="51"/>
      <c r="E1319" s="200"/>
      <c r="F1319" s="204"/>
    </row>
    <row r="1320" s="187" customFormat="1" customHeight="1" spans="1:6">
      <c r="A1320" s="50">
        <v>22405</v>
      </c>
      <c r="B1320" s="183" t="s">
        <v>1109</v>
      </c>
      <c r="C1320" s="51">
        <v>12</v>
      </c>
      <c r="D1320" s="51">
        <v>66</v>
      </c>
      <c r="E1320" s="200">
        <f>D1320/C1320</f>
        <v>5.5</v>
      </c>
      <c r="F1320" s="204"/>
    </row>
    <row r="1321" s="187" customFormat="1" customHeight="1" spans="1:6">
      <c r="A1321" s="50">
        <v>2240501</v>
      </c>
      <c r="B1321" s="50" t="s">
        <v>98</v>
      </c>
      <c r="C1321" s="51">
        <v>5</v>
      </c>
      <c r="D1321" s="51">
        <v>52</v>
      </c>
      <c r="E1321" s="200">
        <f>D1321/C1321</f>
        <v>10.4</v>
      </c>
      <c r="F1321" s="204"/>
    </row>
    <row r="1322" s="187" customFormat="1" customHeight="1" spans="1:6">
      <c r="A1322" s="50">
        <v>2240502</v>
      </c>
      <c r="B1322" s="50" t="s">
        <v>99</v>
      </c>
      <c r="C1322" s="51"/>
      <c r="D1322" s="51">
        <v>10</v>
      </c>
      <c r="E1322" s="200"/>
      <c r="F1322" s="204"/>
    </row>
    <row r="1323" s="187" customFormat="1" customHeight="1" spans="1:6">
      <c r="A1323" s="50">
        <v>2240503</v>
      </c>
      <c r="B1323" s="50" t="s">
        <v>100</v>
      </c>
      <c r="C1323" s="51"/>
      <c r="D1323" s="51">
        <v>1</v>
      </c>
      <c r="E1323" s="200"/>
      <c r="F1323" s="204">
        <v>3046</v>
      </c>
    </row>
    <row r="1324" customHeight="1" spans="1:6">
      <c r="A1324" s="50">
        <v>2240504</v>
      </c>
      <c r="B1324" s="50" t="s">
        <v>1110</v>
      </c>
      <c r="C1324" s="51"/>
      <c r="D1324" s="51"/>
      <c r="E1324" s="200"/>
      <c r="F1324" s="204">
        <v>3046</v>
      </c>
    </row>
    <row r="1325" customHeight="1" spans="1:6">
      <c r="A1325" s="50">
        <v>2240505</v>
      </c>
      <c r="B1325" s="50" t="s">
        <v>1111</v>
      </c>
      <c r="C1325" s="51"/>
      <c r="D1325" s="51"/>
      <c r="E1325" s="200"/>
      <c r="F1325" s="204">
        <v>3046</v>
      </c>
    </row>
    <row r="1326" customHeight="1" spans="1:6">
      <c r="A1326" s="50">
        <v>2240506</v>
      </c>
      <c r="B1326" s="50" t="s">
        <v>1112</v>
      </c>
      <c r="C1326" s="51"/>
      <c r="D1326" s="51"/>
      <c r="E1326" s="200"/>
      <c r="F1326" s="204">
        <v>736</v>
      </c>
    </row>
    <row r="1327" s="187" customFormat="1" customHeight="1" spans="1:6">
      <c r="A1327" s="50">
        <v>2240507</v>
      </c>
      <c r="B1327" s="50" t="s">
        <v>1113</v>
      </c>
      <c r="C1327" s="51"/>
      <c r="D1327" s="51"/>
      <c r="E1327" s="200"/>
      <c r="F1327" s="204">
        <v>736</v>
      </c>
    </row>
    <row r="1328" s="187" customFormat="1" customHeight="1" spans="1:6">
      <c r="A1328" s="50">
        <v>2240508</v>
      </c>
      <c r="B1328" s="50" t="s">
        <v>1114</v>
      </c>
      <c r="C1328" s="51"/>
      <c r="D1328" s="51"/>
      <c r="E1328" s="200"/>
      <c r="F1328" s="204">
        <v>736</v>
      </c>
    </row>
    <row r="1329" s="187" customFormat="1" customHeight="1" spans="1:6">
      <c r="A1329" s="50">
        <v>2240509</v>
      </c>
      <c r="B1329" s="50" t="s">
        <v>1115</v>
      </c>
      <c r="C1329" s="51"/>
      <c r="D1329" s="51">
        <v>3</v>
      </c>
      <c r="E1329" s="200"/>
      <c r="F1329" s="204"/>
    </row>
    <row r="1330" s="187" customFormat="1" customHeight="1" spans="1:6">
      <c r="A1330" s="50">
        <v>2240510</v>
      </c>
      <c r="B1330" s="50" t="s">
        <v>1116</v>
      </c>
      <c r="C1330" s="51"/>
      <c r="D1330" s="51"/>
      <c r="E1330" s="200"/>
      <c r="F1330" s="204"/>
    </row>
    <row r="1331" s="187" customFormat="1" customHeight="1" spans="1:6">
      <c r="A1331" s="50">
        <v>2240550</v>
      </c>
      <c r="B1331" s="50" t="s">
        <v>1117</v>
      </c>
      <c r="C1331" s="51"/>
      <c r="D1331" s="51"/>
      <c r="E1331" s="200"/>
      <c r="F1331" s="204"/>
    </row>
    <row r="1332" s="187" customFormat="1" customHeight="1" spans="1:6">
      <c r="A1332" s="50">
        <v>2240599</v>
      </c>
      <c r="B1332" s="50" t="s">
        <v>1118</v>
      </c>
      <c r="C1332" s="51">
        <v>7</v>
      </c>
      <c r="D1332" s="51"/>
      <c r="E1332" s="200"/>
      <c r="F1332" s="204">
        <v>6</v>
      </c>
    </row>
    <row r="1333" s="187" customFormat="1" customHeight="1" spans="1:6">
      <c r="A1333" s="50">
        <v>22406</v>
      </c>
      <c r="B1333" s="183" t="s">
        <v>1119</v>
      </c>
      <c r="C1333" s="51"/>
      <c r="D1333" s="51">
        <v>808</v>
      </c>
      <c r="E1333" s="200"/>
      <c r="F1333" s="204">
        <v>6</v>
      </c>
    </row>
    <row r="1334" s="187" customFormat="1" customHeight="1" spans="1:6">
      <c r="A1334" s="50">
        <v>2240601</v>
      </c>
      <c r="B1334" s="50" t="s">
        <v>1120</v>
      </c>
      <c r="C1334" s="51"/>
      <c r="D1334" s="51">
        <v>808</v>
      </c>
      <c r="E1334" s="200"/>
      <c r="F1334" s="205">
        <v>204488</v>
      </c>
    </row>
    <row r="1335" customHeight="1" spans="1:5">
      <c r="A1335" s="50">
        <v>2240602</v>
      </c>
      <c r="B1335" s="50" t="s">
        <v>1121</v>
      </c>
      <c r="C1335" s="51"/>
      <c r="D1335" s="51"/>
      <c r="E1335" s="200"/>
    </row>
    <row r="1336" customHeight="1" spans="1:5">
      <c r="A1336" s="50">
        <v>2240699</v>
      </c>
      <c r="B1336" s="50" t="s">
        <v>1122</v>
      </c>
      <c r="C1336" s="51"/>
      <c r="D1336" s="51"/>
      <c r="E1336" s="200"/>
    </row>
    <row r="1337" customHeight="1" spans="1:5">
      <c r="A1337" s="50">
        <v>22407</v>
      </c>
      <c r="B1337" s="183" t="s">
        <v>1123</v>
      </c>
      <c r="C1337" s="51"/>
      <c r="D1337" s="51">
        <v>15</v>
      </c>
      <c r="E1337" s="200"/>
    </row>
    <row r="1338" customHeight="1" spans="1:5">
      <c r="A1338" s="50">
        <v>2240701</v>
      </c>
      <c r="B1338" s="50" t="s">
        <v>1124</v>
      </c>
      <c r="C1338" s="51"/>
      <c r="D1338" s="198"/>
      <c r="E1338" s="200"/>
    </row>
    <row r="1339" customHeight="1" spans="1:5">
      <c r="A1339" s="50">
        <v>2240702</v>
      </c>
      <c r="B1339" s="50" t="s">
        <v>1125</v>
      </c>
      <c r="C1339" s="51"/>
      <c r="D1339" s="51"/>
      <c r="E1339" s="200"/>
    </row>
    <row r="1340" customHeight="1" spans="1:5">
      <c r="A1340" s="50">
        <v>2240703</v>
      </c>
      <c r="B1340" s="50" t="s">
        <v>1126</v>
      </c>
      <c r="C1340" s="51"/>
      <c r="D1340" s="51">
        <v>15</v>
      </c>
      <c r="E1340" s="200"/>
    </row>
    <row r="1341" customHeight="1" spans="1:5">
      <c r="A1341" s="50">
        <v>2240704</v>
      </c>
      <c r="B1341" s="50" t="s">
        <v>1127</v>
      </c>
      <c r="C1341" s="51"/>
      <c r="D1341" s="51"/>
      <c r="E1341" s="200"/>
    </row>
    <row r="1342" customHeight="1" spans="1:5">
      <c r="A1342" s="50">
        <v>2240799</v>
      </c>
      <c r="B1342" s="50" t="s">
        <v>1128</v>
      </c>
      <c r="C1342" s="51"/>
      <c r="D1342" s="51"/>
      <c r="E1342" s="200"/>
    </row>
    <row r="1343" customHeight="1" spans="1:5">
      <c r="A1343" s="50">
        <v>22499</v>
      </c>
      <c r="B1343" s="183" t="s">
        <v>1129</v>
      </c>
      <c r="C1343" s="51"/>
      <c r="D1343" s="51"/>
      <c r="E1343" s="200"/>
    </row>
    <row r="1344" customHeight="1" spans="1:5">
      <c r="A1344" s="50">
        <v>229</v>
      </c>
      <c r="B1344" s="183" t="s">
        <v>1130</v>
      </c>
      <c r="C1344" s="51">
        <v>1960</v>
      </c>
      <c r="D1344" s="51">
        <v>723</v>
      </c>
      <c r="E1344" s="200">
        <f>D1344/C1344</f>
        <v>0.368877551020408</v>
      </c>
    </row>
    <row r="1345" customHeight="1" spans="1:5">
      <c r="A1345" s="50">
        <v>22999</v>
      </c>
      <c r="B1345" s="183" t="s">
        <v>1131</v>
      </c>
      <c r="C1345" s="51">
        <v>1960</v>
      </c>
      <c r="D1345" s="51">
        <v>723</v>
      </c>
      <c r="E1345" s="200">
        <f>D1345/C1345</f>
        <v>0.368877551020408</v>
      </c>
    </row>
    <row r="1346" customHeight="1" spans="1:5">
      <c r="A1346" s="50">
        <v>2299901</v>
      </c>
      <c r="B1346" s="50" t="s">
        <v>1132</v>
      </c>
      <c r="C1346" s="51">
        <v>1960</v>
      </c>
      <c r="D1346" s="51"/>
      <c r="E1346" s="200">
        <f>D1346/C1346</f>
        <v>0</v>
      </c>
    </row>
    <row r="1347" customHeight="1" spans="1:5">
      <c r="A1347" s="50">
        <v>232</v>
      </c>
      <c r="B1347" s="183" t="s">
        <v>1133</v>
      </c>
      <c r="C1347" s="51">
        <v>1192</v>
      </c>
      <c r="D1347" s="51">
        <v>1517</v>
      </c>
      <c r="E1347" s="200">
        <f>D1347/C1347</f>
        <v>1.27265100671141</v>
      </c>
    </row>
    <row r="1348" customHeight="1" spans="1:5">
      <c r="A1348" s="50">
        <v>23201</v>
      </c>
      <c r="B1348" s="183" t="s">
        <v>1134</v>
      </c>
      <c r="C1348" s="51"/>
      <c r="D1348" s="51"/>
      <c r="E1348" s="200"/>
    </row>
    <row r="1349" customHeight="1" spans="1:5">
      <c r="A1349" s="50">
        <v>23202</v>
      </c>
      <c r="B1349" s="183" t="s">
        <v>1135</v>
      </c>
      <c r="C1349" s="51"/>
      <c r="D1349" s="51"/>
      <c r="E1349" s="200"/>
    </row>
    <row r="1350" customHeight="1" spans="1:5">
      <c r="A1350" s="50">
        <v>23203</v>
      </c>
      <c r="B1350" s="183" t="s">
        <v>1136</v>
      </c>
      <c r="C1350" s="51">
        <v>1192</v>
      </c>
      <c r="D1350" s="51">
        <v>1517</v>
      </c>
      <c r="E1350" s="200">
        <f>D1350/C1350</f>
        <v>1.27265100671141</v>
      </c>
    </row>
    <row r="1351" customHeight="1" spans="1:5">
      <c r="A1351" s="50">
        <v>2320301</v>
      </c>
      <c r="B1351" s="50" t="s">
        <v>1137</v>
      </c>
      <c r="C1351" s="51">
        <v>1192</v>
      </c>
      <c r="D1351" s="51">
        <v>1517</v>
      </c>
      <c r="E1351" s="200">
        <f>D1351/C1351</f>
        <v>1.27265100671141</v>
      </c>
    </row>
    <row r="1352" customHeight="1" spans="1:5">
      <c r="A1352" s="50">
        <v>2320302</v>
      </c>
      <c r="B1352" s="50" t="s">
        <v>1138</v>
      </c>
      <c r="C1352" s="51"/>
      <c r="D1352" s="51"/>
      <c r="E1352" s="200"/>
    </row>
    <row r="1353" customHeight="1" spans="1:5">
      <c r="A1353" s="50">
        <v>2320303</v>
      </c>
      <c r="B1353" s="50" t="s">
        <v>1139</v>
      </c>
      <c r="C1353" s="51"/>
      <c r="D1353" s="51"/>
      <c r="E1353" s="200"/>
    </row>
    <row r="1354" customHeight="1" spans="1:5">
      <c r="A1354" s="50">
        <v>2320304</v>
      </c>
      <c r="B1354" s="50" t="s">
        <v>1140</v>
      </c>
      <c r="C1354" s="51"/>
      <c r="D1354" s="51"/>
      <c r="E1354" s="200"/>
    </row>
    <row r="1355" customHeight="1" spans="1:5">
      <c r="A1355" s="50">
        <v>233</v>
      </c>
      <c r="B1355" s="183" t="s">
        <v>1141</v>
      </c>
      <c r="C1355" s="51">
        <v>4</v>
      </c>
      <c r="D1355" s="51">
        <v>15</v>
      </c>
      <c r="E1355" s="200">
        <f>D1355/C1355</f>
        <v>3.75</v>
      </c>
    </row>
    <row r="1356" customHeight="1" spans="1:5">
      <c r="A1356" s="50">
        <v>23301</v>
      </c>
      <c r="B1356" s="183" t="s">
        <v>1142</v>
      </c>
      <c r="C1356" s="51"/>
      <c r="D1356" s="51"/>
      <c r="E1356" s="200"/>
    </row>
    <row r="1357" customHeight="1" spans="1:5">
      <c r="A1357" s="50">
        <v>23302</v>
      </c>
      <c r="B1357" s="183" t="s">
        <v>1143</v>
      </c>
      <c r="C1357" s="51"/>
      <c r="D1357" s="51"/>
      <c r="E1357" s="200"/>
    </row>
    <row r="1358" customHeight="1" spans="1:5">
      <c r="A1358" s="50">
        <v>23303</v>
      </c>
      <c r="B1358" s="183" t="s">
        <v>1144</v>
      </c>
      <c r="C1358" s="51">
        <v>4</v>
      </c>
      <c r="D1358" s="51">
        <v>15</v>
      </c>
      <c r="E1358" s="200">
        <f>D1358/C1358</f>
        <v>3.75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E2"/>
  </mergeCells>
  <printOptions horizontalCentered="1"/>
  <pageMargins left="0.590277777777778" right="0.393055555555556" top="0.66875" bottom="0.708333333333333" header="0.314583333333333" footer="0.393055555555556"/>
  <pageSetup paperSize="9" scale="75" firstPageNumber="2" fitToHeight="0" orientation="portrait" useFirstPageNumber="1" horizontalDpi="300" verticalDpi="300"/>
  <headerFooter alignWithMargins="0"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showGridLines="0" workbookViewId="0">
      <selection activeCell="A1" sqref="A1"/>
    </sheetView>
  </sheetViews>
  <sheetFormatPr defaultColWidth="54.6333333333333" defaultRowHeight="34.5" customHeight="1" outlineLevelCol="4"/>
  <cols>
    <col min="1" max="1" width="27" style="20" customWidth="1"/>
    <col min="2" max="2" width="54" style="20" customWidth="1"/>
    <col min="3" max="3" width="38.3833333333333" style="178" customWidth="1"/>
    <col min="4" max="16384" width="54.6333333333333" style="178"/>
  </cols>
  <sheetData>
    <row r="1" ht="18" customHeight="1" spans="1:1">
      <c r="A1" s="146" t="s">
        <v>1145</v>
      </c>
    </row>
    <row r="2" s="19" customFormat="1" customHeight="1" spans="1:5">
      <c r="A2" s="179" t="s">
        <v>1146</v>
      </c>
      <c r="B2" s="179"/>
      <c r="C2" s="179"/>
      <c r="D2" s="39"/>
      <c r="E2" s="39"/>
    </row>
    <row r="3" s="175" customFormat="1" ht="24" customHeight="1" spans="1:3">
      <c r="A3" s="176"/>
      <c r="B3" s="176"/>
      <c r="C3" s="180" t="s">
        <v>1147</v>
      </c>
    </row>
    <row r="4" s="176" customFormat="1" ht="26.1" customHeight="1" spans="1:3">
      <c r="A4" s="181" t="s">
        <v>90</v>
      </c>
      <c r="B4" s="181" t="s">
        <v>91</v>
      </c>
      <c r="C4" s="182" t="s">
        <v>93</v>
      </c>
    </row>
    <row r="5" s="176" customFormat="1" ht="26.1" customHeight="1" spans="1:3">
      <c r="A5" s="181"/>
      <c r="B5" s="183" t="s">
        <v>95</v>
      </c>
      <c r="C5" s="51">
        <v>52910</v>
      </c>
    </row>
    <row r="6" s="176" customFormat="1" ht="26.1" customHeight="1" spans="1:3">
      <c r="A6" s="47">
        <v>501</v>
      </c>
      <c r="B6" s="183" t="s">
        <v>1148</v>
      </c>
      <c r="C6" s="51">
        <v>40850</v>
      </c>
    </row>
    <row r="7" s="177" customFormat="1" ht="26.1" customHeight="1" spans="1:3">
      <c r="A7" s="47">
        <v>50101</v>
      </c>
      <c r="B7" s="50" t="s">
        <v>1149</v>
      </c>
      <c r="C7" s="51">
        <v>30475</v>
      </c>
    </row>
    <row r="8" s="177" customFormat="1" ht="26.1" customHeight="1" spans="1:3">
      <c r="A8" s="47">
        <v>50102</v>
      </c>
      <c r="B8" s="50" t="s">
        <v>1150</v>
      </c>
      <c r="C8" s="51">
        <v>7004</v>
      </c>
    </row>
    <row r="9" s="177" customFormat="1" ht="26.1" customHeight="1" spans="1:3">
      <c r="A9" s="47">
        <v>50103</v>
      </c>
      <c r="B9" s="50" t="s">
        <v>1151</v>
      </c>
      <c r="C9" s="51">
        <v>2417</v>
      </c>
    </row>
    <row r="10" s="177" customFormat="1" ht="26.1" customHeight="1" spans="1:3">
      <c r="A10" s="47">
        <v>50199</v>
      </c>
      <c r="B10" s="50" t="s">
        <v>1152</v>
      </c>
      <c r="C10" s="51">
        <v>954</v>
      </c>
    </row>
    <row r="11" s="177" customFormat="1" ht="26.1" customHeight="1" spans="1:3">
      <c r="A11" s="47">
        <v>502</v>
      </c>
      <c r="B11" s="183" t="s">
        <v>1153</v>
      </c>
      <c r="C11" s="51">
        <v>11606</v>
      </c>
    </row>
    <row r="12" s="177" customFormat="1" ht="26.1" customHeight="1" spans="1:3">
      <c r="A12" s="47">
        <v>50201</v>
      </c>
      <c r="B12" s="50" t="s">
        <v>1154</v>
      </c>
      <c r="C12" s="51">
        <v>2945</v>
      </c>
    </row>
    <row r="13" s="177" customFormat="1" ht="26.1" customHeight="1" spans="1:3">
      <c r="A13" s="47">
        <v>50202</v>
      </c>
      <c r="B13" s="50" t="s">
        <v>1155</v>
      </c>
      <c r="C13" s="51">
        <v>37</v>
      </c>
    </row>
    <row r="14" s="177" customFormat="1" ht="26.1" customHeight="1" spans="1:3">
      <c r="A14" s="47">
        <v>50203</v>
      </c>
      <c r="B14" s="50" t="s">
        <v>1156</v>
      </c>
      <c r="C14" s="51">
        <v>172</v>
      </c>
    </row>
    <row r="15" s="177" customFormat="1" ht="26.1" customHeight="1" spans="1:3">
      <c r="A15" s="47">
        <v>50204</v>
      </c>
      <c r="B15" s="50" t="s">
        <v>1157</v>
      </c>
      <c r="C15" s="51">
        <v>1167</v>
      </c>
    </row>
    <row r="16" s="177" customFormat="1" ht="26.1" customHeight="1" spans="1:3">
      <c r="A16" s="47">
        <v>50205</v>
      </c>
      <c r="B16" s="50" t="s">
        <v>1158</v>
      </c>
      <c r="C16" s="51">
        <v>2344</v>
      </c>
    </row>
    <row r="17" s="177" customFormat="1" ht="26.1" customHeight="1" spans="1:3">
      <c r="A17" s="47">
        <v>50206</v>
      </c>
      <c r="B17" s="50" t="s">
        <v>1159</v>
      </c>
      <c r="C17" s="51">
        <v>111</v>
      </c>
    </row>
    <row r="18" s="177" customFormat="1" ht="26.1" customHeight="1" spans="1:3">
      <c r="A18" s="47">
        <v>50207</v>
      </c>
      <c r="B18" s="50" t="s">
        <v>1160</v>
      </c>
      <c r="C18" s="51"/>
    </row>
    <row r="19" s="177" customFormat="1" ht="26.1" customHeight="1" spans="1:3">
      <c r="A19" s="47">
        <v>50208</v>
      </c>
      <c r="B19" s="50" t="s">
        <v>1161</v>
      </c>
      <c r="C19" s="51">
        <v>390</v>
      </c>
    </row>
    <row r="20" s="177" customFormat="1" ht="26.1" customHeight="1" spans="1:3">
      <c r="A20" s="47">
        <v>50209</v>
      </c>
      <c r="B20" s="50" t="s">
        <v>1162</v>
      </c>
      <c r="C20" s="51">
        <v>4440</v>
      </c>
    </row>
    <row r="21" s="177" customFormat="1" ht="26.1" customHeight="1" spans="1:3">
      <c r="A21" s="47">
        <v>50299</v>
      </c>
      <c r="B21" s="50" t="s">
        <v>1163</v>
      </c>
      <c r="C21" s="51"/>
    </row>
    <row r="22" s="177" customFormat="1" ht="26.1" customHeight="1" spans="1:3">
      <c r="A22" s="47">
        <v>503</v>
      </c>
      <c r="B22" s="183" t="s">
        <v>1164</v>
      </c>
      <c r="C22" s="51"/>
    </row>
    <row r="23" s="177" customFormat="1" ht="26.1" customHeight="1" spans="1:3">
      <c r="A23" s="47">
        <v>50301</v>
      </c>
      <c r="B23" s="50" t="s">
        <v>1165</v>
      </c>
      <c r="C23" s="51"/>
    </row>
    <row r="24" s="177" customFormat="1" ht="26.1" customHeight="1" spans="1:3">
      <c r="A24" s="47">
        <v>50302</v>
      </c>
      <c r="B24" s="50" t="s">
        <v>1166</v>
      </c>
      <c r="C24" s="51"/>
    </row>
    <row r="25" s="177" customFormat="1" ht="26.1" customHeight="1" spans="1:3">
      <c r="A25" s="47">
        <v>50303</v>
      </c>
      <c r="B25" s="50" t="s">
        <v>1167</v>
      </c>
      <c r="C25" s="51"/>
    </row>
    <row r="26" s="177" customFormat="1" ht="26.1" customHeight="1" spans="1:3">
      <c r="A26" s="47">
        <v>50305</v>
      </c>
      <c r="B26" s="50" t="s">
        <v>1168</v>
      </c>
      <c r="C26" s="51"/>
    </row>
    <row r="27" s="177" customFormat="1" ht="26.1" customHeight="1" spans="1:3">
      <c r="A27" s="47">
        <v>50306</v>
      </c>
      <c r="B27" s="50" t="s">
        <v>1169</v>
      </c>
      <c r="C27" s="51"/>
    </row>
    <row r="28" s="177" customFormat="1" ht="26.1" customHeight="1" spans="1:3">
      <c r="A28" s="47">
        <v>50307</v>
      </c>
      <c r="B28" s="50" t="s">
        <v>1170</v>
      </c>
      <c r="C28" s="51"/>
    </row>
    <row r="29" s="177" customFormat="1" ht="26.1" customHeight="1" spans="1:3">
      <c r="A29" s="47">
        <v>50399</v>
      </c>
      <c r="B29" s="50" t="s">
        <v>1171</v>
      </c>
      <c r="C29" s="51"/>
    </row>
    <row r="30" s="177" customFormat="1" ht="26.1" customHeight="1" spans="1:3">
      <c r="A30" s="47">
        <v>504</v>
      </c>
      <c r="B30" s="183" t="s">
        <v>1172</v>
      </c>
      <c r="C30" s="51"/>
    </row>
    <row r="31" s="177" customFormat="1" ht="26.1" customHeight="1" spans="1:3">
      <c r="A31" s="47">
        <v>50401</v>
      </c>
      <c r="B31" s="50" t="s">
        <v>1165</v>
      </c>
      <c r="C31" s="51"/>
    </row>
    <row r="32" s="177" customFormat="1" ht="26.1" customHeight="1" spans="1:3">
      <c r="A32" s="47">
        <v>50402</v>
      </c>
      <c r="B32" s="50" t="s">
        <v>1166</v>
      </c>
      <c r="C32" s="51"/>
    </row>
    <row r="33" s="177" customFormat="1" ht="26.1" customHeight="1" spans="1:3">
      <c r="A33" s="47">
        <v>50403</v>
      </c>
      <c r="B33" s="50" t="s">
        <v>1167</v>
      </c>
      <c r="C33" s="51"/>
    </row>
    <row r="34" s="177" customFormat="1" ht="26.1" customHeight="1" spans="1:3">
      <c r="A34" s="47">
        <v>50404</v>
      </c>
      <c r="B34" s="50" t="s">
        <v>1169</v>
      </c>
      <c r="C34" s="51"/>
    </row>
    <row r="35" s="177" customFormat="1" ht="26.1" customHeight="1" spans="1:3">
      <c r="A35" s="47">
        <v>50405</v>
      </c>
      <c r="B35" s="50" t="s">
        <v>1170</v>
      </c>
      <c r="C35" s="51"/>
    </row>
    <row r="36" s="177" customFormat="1" ht="26.1" customHeight="1" spans="1:3">
      <c r="A36" s="47">
        <v>50499</v>
      </c>
      <c r="B36" s="50" t="s">
        <v>1171</v>
      </c>
      <c r="C36" s="51"/>
    </row>
    <row r="37" s="177" customFormat="1" ht="26.1" customHeight="1" spans="1:3">
      <c r="A37" s="47">
        <v>505</v>
      </c>
      <c r="B37" s="183" t="s">
        <v>1173</v>
      </c>
      <c r="C37" s="51"/>
    </row>
    <row r="38" s="177" customFormat="1" ht="26.1" customHeight="1" spans="1:3">
      <c r="A38" s="47">
        <v>50501</v>
      </c>
      <c r="B38" s="50" t="s">
        <v>1174</v>
      </c>
      <c r="C38" s="51"/>
    </row>
    <row r="39" s="177" customFormat="1" ht="26.1" customHeight="1" spans="1:3">
      <c r="A39" s="47">
        <v>50502</v>
      </c>
      <c r="B39" s="50" t="s">
        <v>1175</v>
      </c>
      <c r="C39" s="51"/>
    </row>
    <row r="40" s="177" customFormat="1" ht="26.1" customHeight="1" spans="1:3">
      <c r="A40" s="47">
        <v>50599</v>
      </c>
      <c r="B40" s="50" t="s">
        <v>1176</v>
      </c>
      <c r="C40" s="51"/>
    </row>
    <row r="41" s="177" customFormat="1" ht="26.1" customHeight="1" spans="1:3">
      <c r="A41" s="47">
        <v>506</v>
      </c>
      <c r="B41" s="183" t="s">
        <v>1177</v>
      </c>
      <c r="C41" s="51"/>
    </row>
    <row r="42" s="177" customFormat="1" ht="26.1" customHeight="1" spans="1:3">
      <c r="A42" s="47">
        <v>50601</v>
      </c>
      <c r="B42" s="50" t="s">
        <v>1178</v>
      </c>
      <c r="C42" s="51"/>
    </row>
    <row r="43" s="177" customFormat="1" ht="26.1" customHeight="1" spans="1:3">
      <c r="A43" s="47">
        <v>50602</v>
      </c>
      <c r="B43" s="50" t="s">
        <v>1179</v>
      </c>
      <c r="C43" s="51"/>
    </row>
    <row r="44" s="177" customFormat="1" ht="26.1" customHeight="1" spans="1:3">
      <c r="A44" s="47">
        <v>507</v>
      </c>
      <c r="B44" s="183" t="s">
        <v>1180</v>
      </c>
      <c r="C44" s="51"/>
    </row>
    <row r="45" s="177" customFormat="1" ht="26.1" customHeight="1" spans="1:3">
      <c r="A45" s="47">
        <v>50701</v>
      </c>
      <c r="B45" s="50" t="s">
        <v>1181</v>
      </c>
      <c r="C45" s="51"/>
    </row>
    <row r="46" s="177" customFormat="1" ht="26.1" customHeight="1" spans="1:3">
      <c r="A46" s="47">
        <v>50702</v>
      </c>
      <c r="B46" s="50" t="s">
        <v>1182</v>
      </c>
      <c r="C46" s="51"/>
    </row>
    <row r="47" s="177" customFormat="1" ht="26.1" customHeight="1" spans="1:3">
      <c r="A47" s="47">
        <v>50799</v>
      </c>
      <c r="B47" s="50" t="s">
        <v>1183</v>
      </c>
      <c r="C47" s="51"/>
    </row>
    <row r="48" s="177" customFormat="1" ht="26.1" customHeight="1" spans="1:3">
      <c r="A48" s="47">
        <v>508</v>
      </c>
      <c r="B48" s="183" t="s">
        <v>1184</v>
      </c>
      <c r="C48" s="51"/>
    </row>
    <row r="49" s="177" customFormat="1" ht="26.1" customHeight="1" spans="1:3">
      <c r="A49" s="47">
        <v>50801</v>
      </c>
      <c r="B49" s="50" t="s">
        <v>1185</v>
      </c>
      <c r="C49" s="51"/>
    </row>
    <row r="50" s="177" customFormat="1" ht="26.1" customHeight="1" spans="1:3">
      <c r="A50" s="47">
        <v>50802</v>
      </c>
      <c r="B50" s="50" t="s">
        <v>1186</v>
      </c>
      <c r="C50" s="51"/>
    </row>
    <row r="51" s="177" customFormat="1" ht="26.1" customHeight="1" spans="1:3">
      <c r="A51" s="47">
        <v>509</v>
      </c>
      <c r="B51" s="183" t="s">
        <v>1187</v>
      </c>
      <c r="C51" s="51">
        <v>454</v>
      </c>
    </row>
    <row r="52" s="177" customFormat="1" ht="26.1" customHeight="1" spans="1:3">
      <c r="A52" s="47">
        <v>50901</v>
      </c>
      <c r="B52" s="50" t="s">
        <v>1188</v>
      </c>
      <c r="C52" s="51">
        <v>419</v>
      </c>
    </row>
    <row r="53" s="177" customFormat="1" ht="26.1" customHeight="1" spans="1:3">
      <c r="A53" s="47">
        <v>50902</v>
      </c>
      <c r="B53" s="50" t="s">
        <v>1189</v>
      </c>
      <c r="C53" s="51"/>
    </row>
    <row r="54" s="177" customFormat="1" ht="26.1" customHeight="1" spans="1:3">
      <c r="A54" s="47">
        <v>50903</v>
      </c>
      <c r="B54" s="50" t="s">
        <v>1190</v>
      </c>
      <c r="C54" s="51"/>
    </row>
    <row r="55" s="177" customFormat="1" ht="26.1" customHeight="1" spans="1:3">
      <c r="A55" s="47">
        <v>50905</v>
      </c>
      <c r="B55" s="50" t="s">
        <v>1191</v>
      </c>
      <c r="C55" s="51">
        <v>35</v>
      </c>
    </row>
    <row r="56" s="177" customFormat="1" ht="26.1" customHeight="1" spans="1:3">
      <c r="A56" s="47">
        <v>50999</v>
      </c>
      <c r="B56" s="50" t="s">
        <v>1192</v>
      </c>
      <c r="C56" s="51"/>
    </row>
    <row r="57" s="177" customFormat="1" ht="26.1" customHeight="1" spans="1:3">
      <c r="A57" s="47">
        <v>510</v>
      </c>
      <c r="B57" s="183" t="s">
        <v>1193</v>
      </c>
      <c r="C57" s="51"/>
    </row>
    <row r="58" s="177" customFormat="1" ht="26.1" customHeight="1" spans="1:3">
      <c r="A58" s="47">
        <v>51002</v>
      </c>
      <c r="B58" s="50" t="s">
        <v>1194</v>
      </c>
      <c r="C58" s="51"/>
    </row>
    <row r="59" s="177" customFormat="1" ht="26.1" customHeight="1" spans="1:3">
      <c r="A59" s="47">
        <v>51003</v>
      </c>
      <c r="B59" s="50" t="s">
        <v>1195</v>
      </c>
      <c r="C59" s="51"/>
    </row>
    <row r="60" s="177" customFormat="1" ht="26.1" customHeight="1" spans="1:3">
      <c r="A60" s="47">
        <v>511</v>
      </c>
      <c r="B60" s="183" t="s">
        <v>1196</v>
      </c>
      <c r="C60" s="51"/>
    </row>
    <row r="61" s="177" customFormat="1" ht="26.1" customHeight="1" spans="1:3">
      <c r="A61" s="47">
        <v>51101</v>
      </c>
      <c r="B61" s="50" t="s">
        <v>1197</v>
      </c>
      <c r="C61" s="51"/>
    </row>
    <row r="62" s="177" customFormat="1" ht="26.1" customHeight="1" spans="1:3">
      <c r="A62" s="47">
        <v>51102</v>
      </c>
      <c r="B62" s="50" t="s">
        <v>1198</v>
      </c>
      <c r="C62" s="51"/>
    </row>
    <row r="63" s="177" customFormat="1" ht="26.1" customHeight="1" spans="1:3">
      <c r="A63" s="47">
        <v>51103</v>
      </c>
      <c r="B63" s="50" t="s">
        <v>1199</v>
      </c>
      <c r="C63" s="51"/>
    </row>
    <row r="64" s="177" customFormat="1" ht="26.1" customHeight="1" spans="1:3">
      <c r="A64" s="47">
        <v>51104</v>
      </c>
      <c r="B64" s="50" t="s">
        <v>1200</v>
      </c>
      <c r="C64" s="51"/>
    </row>
    <row r="65" s="177" customFormat="1" ht="26.1" customHeight="1" spans="1:3">
      <c r="A65" s="47">
        <v>599</v>
      </c>
      <c r="B65" s="183" t="s">
        <v>1201</v>
      </c>
      <c r="C65" s="51"/>
    </row>
    <row r="66" s="177" customFormat="1" ht="26.1" customHeight="1" spans="1:3">
      <c r="A66" s="47">
        <v>59906</v>
      </c>
      <c r="B66" s="50" t="s">
        <v>1202</v>
      </c>
      <c r="C66" s="51"/>
    </row>
    <row r="67" s="177" customFormat="1" ht="26.1" customHeight="1" spans="1:3">
      <c r="A67" s="47">
        <v>59907</v>
      </c>
      <c r="B67" s="50" t="s">
        <v>1203</v>
      </c>
      <c r="C67" s="51"/>
    </row>
    <row r="68" s="177" customFormat="1" ht="26.1" customHeight="1" spans="1:3">
      <c r="A68" s="47">
        <v>59908</v>
      </c>
      <c r="B68" s="50" t="s">
        <v>1204</v>
      </c>
      <c r="C68" s="51"/>
    </row>
    <row r="69" s="177" customFormat="1" ht="26.1" customHeight="1" spans="1:3">
      <c r="A69" s="47">
        <v>59999</v>
      </c>
      <c r="B69" s="50" t="s">
        <v>1205</v>
      </c>
      <c r="C69" s="51"/>
    </row>
  </sheetData>
  <mergeCells count="1">
    <mergeCell ref="A2:C2"/>
  </mergeCells>
  <printOptions horizontalCentered="1"/>
  <pageMargins left="0.680555555555556" right="0.472222222222222" top="0.865972222222222" bottom="0.66875" header="0.314583333333333" footer="0.472222222222222"/>
  <pageSetup paperSize="9" firstPageNumber="27" orientation="landscape" useFirstPageNumber="1" horizontalDpi="300" verticalDpi="300"/>
  <headerFooter alignWithMargins="0"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"/>
  <sheetViews>
    <sheetView showGridLines="0" showZeros="0" topLeftCell="A94" workbookViewId="0">
      <selection activeCell="C113" sqref="C113"/>
    </sheetView>
  </sheetViews>
  <sheetFormatPr defaultColWidth="12.1833333333333" defaultRowHeight="16.95" customHeight="1" outlineLevelCol="3"/>
  <cols>
    <col min="1" max="1" width="53.5" style="21" customWidth="1"/>
    <col min="2" max="2" width="12" style="21" customWidth="1"/>
    <col min="3" max="3" width="53.125" style="21" customWidth="1"/>
    <col min="4" max="4" width="13.375" style="21" customWidth="1"/>
    <col min="5" max="256" width="12.1833333333333" style="21" customWidth="1"/>
    <col min="257" max="16384" width="12.1833333333333" style="21"/>
  </cols>
  <sheetData>
    <row r="1" customHeight="1" spans="1:1">
      <c r="A1" s="21" t="s">
        <v>1206</v>
      </c>
    </row>
    <row r="2" s="21" customFormat="1" ht="34" customHeight="1" spans="1:4">
      <c r="A2" s="161" t="s">
        <v>1207</v>
      </c>
      <c r="B2" s="161"/>
      <c r="C2" s="161"/>
      <c r="D2" s="161"/>
    </row>
    <row r="3" s="21" customFormat="1" ht="17" customHeight="1" spans="1:4">
      <c r="A3" s="59" t="s">
        <v>26</v>
      </c>
      <c r="B3" s="59"/>
      <c r="C3" s="59"/>
      <c r="D3" s="59"/>
    </row>
    <row r="4" s="21" customFormat="1" ht="17" customHeight="1" spans="1:4">
      <c r="A4" s="22" t="s">
        <v>1208</v>
      </c>
      <c r="B4" s="22" t="s">
        <v>1209</v>
      </c>
      <c r="C4" s="22" t="s">
        <v>1208</v>
      </c>
      <c r="D4" s="22" t="s">
        <v>1209</v>
      </c>
    </row>
    <row r="5" s="21" customFormat="1" ht="17" customHeight="1" spans="1:4">
      <c r="A5" s="24" t="s">
        <v>1210</v>
      </c>
      <c r="B5" s="25">
        <f>'[1]L01'!C5</f>
        <v>29660</v>
      </c>
      <c r="C5" s="24" t="s">
        <v>1211</v>
      </c>
      <c r="D5" s="25">
        <f>'[1]L02'!C5</f>
        <v>214027</v>
      </c>
    </row>
    <row r="6" s="21" customFormat="1" ht="17" customHeight="1" spans="1:4">
      <c r="A6" s="24" t="s">
        <v>1212</v>
      </c>
      <c r="B6" s="27">
        <f>SUM(B7,B14,B53)</f>
        <v>155364</v>
      </c>
      <c r="C6" s="24" t="s">
        <v>1213</v>
      </c>
      <c r="D6" s="25">
        <f>SUM(D7,D14,D53)</f>
        <v>0</v>
      </c>
    </row>
    <row r="7" s="21" customFormat="1" ht="17" customHeight="1" spans="1:4">
      <c r="A7" s="162" t="s">
        <v>1214</v>
      </c>
      <c r="B7" s="25">
        <f>SUM(B8:B13)</f>
        <v>1207</v>
      </c>
      <c r="C7" s="163" t="s">
        <v>1215</v>
      </c>
      <c r="D7" s="25">
        <f>SUM(D8:D13)</f>
        <v>0</v>
      </c>
    </row>
    <row r="8" s="21" customFormat="1" customHeight="1" spans="1:4">
      <c r="A8" s="26" t="s">
        <v>1216</v>
      </c>
      <c r="B8" s="164">
        <v>247</v>
      </c>
      <c r="C8" s="26" t="s">
        <v>1217</v>
      </c>
      <c r="D8" s="25">
        <v>0</v>
      </c>
    </row>
    <row r="9" s="21" customFormat="1" customHeight="1" spans="1:4">
      <c r="A9" s="28" t="s">
        <v>1218</v>
      </c>
      <c r="B9" s="25">
        <v>10</v>
      </c>
      <c r="C9" s="165" t="s">
        <v>1219</v>
      </c>
      <c r="D9" s="25">
        <v>0</v>
      </c>
    </row>
    <row r="10" s="21" customFormat="1" customHeight="1" spans="1:4">
      <c r="A10" s="26" t="s">
        <v>1220</v>
      </c>
      <c r="B10" s="30">
        <v>333</v>
      </c>
      <c r="C10" s="26" t="s">
        <v>1221</v>
      </c>
      <c r="D10" s="25">
        <v>0</v>
      </c>
    </row>
    <row r="11" s="21" customFormat="1" customHeight="1" spans="1:4">
      <c r="A11" s="26" t="s">
        <v>1222</v>
      </c>
      <c r="B11" s="25">
        <v>0</v>
      </c>
      <c r="C11" s="26" t="s">
        <v>1223</v>
      </c>
      <c r="D11" s="25">
        <v>0</v>
      </c>
    </row>
    <row r="12" s="21" customFormat="1" customHeight="1" spans="1:4">
      <c r="A12" s="26" t="s">
        <v>1224</v>
      </c>
      <c r="B12" s="25">
        <v>617</v>
      </c>
      <c r="C12" s="26" t="s">
        <v>1225</v>
      </c>
      <c r="D12" s="25">
        <v>0</v>
      </c>
    </row>
    <row r="13" s="21" customFormat="1" customHeight="1" spans="1:4">
      <c r="A13" s="26" t="s">
        <v>1226</v>
      </c>
      <c r="B13" s="25">
        <v>0</v>
      </c>
      <c r="C13" s="26" t="s">
        <v>1227</v>
      </c>
      <c r="D13" s="25">
        <v>0</v>
      </c>
    </row>
    <row r="14" s="21" customFormat="1" customHeight="1" spans="1:4">
      <c r="A14" s="24" t="s">
        <v>1228</v>
      </c>
      <c r="B14" s="25">
        <f>SUM(B15:B52)</f>
        <v>133620</v>
      </c>
      <c r="C14" s="24" t="s">
        <v>1229</v>
      </c>
      <c r="D14" s="25">
        <f>SUM(D15:D52)</f>
        <v>0</v>
      </c>
    </row>
    <row r="15" s="21" customFormat="1" customHeight="1" spans="1:4">
      <c r="A15" s="26" t="s">
        <v>1230</v>
      </c>
      <c r="B15" s="25">
        <v>0</v>
      </c>
      <c r="C15" s="26" t="s">
        <v>1231</v>
      </c>
      <c r="D15" s="25">
        <v>0</v>
      </c>
    </row>
    <row r="16" s="21" customFormat="1" customHeight="1" spans="1:4">
      <c r="A16" s="26" t="s">
        <v>1232</v>
      </c>
      <c r="B16" s="25">
        <v>15867</v>
      </c>
      <c r="C16" s="26" t="s">
        <v>1233</v>
      </c>
      <c r="D16" s="25">
        <v>0</v>
      </c>
    </row>
    <row r="17" s="21" customFormat="1" customHeight="1" spans="1:4">
      <c r="A17" s="26" t="s">
        <v>1234</v>
      </c>
      <c r="B17" s="25">
        <v>7743</v>
      </c>
      <c r="C17" s="26" t="s">
        <v>1235</v>
      </c>
      <c r="D17" s="25">
        <v>0</v>
      </c>
    </row>
    <row r="18" s="21" customFormat="1" customHeight="1" spans="1:4">
      <c r="A18" s="26" t="s">
        <v>1236</v>
      </c>
      <c r="B18" s="25">
        <v>3098</v>
      </c>
      <c r="C18" s="26" t="s">
        <v>1237</v>
      </c>
      <c r="D18" s="25">
        <v>0</v>
      </c>
    </row>
    <row r="19" s="21" customFormat="1" customHeight="1" spans="1:4">
      <c r="A19" s="26" t="s">
        <v>1238</v>
      </c>
      <c r="B19" s="25">
        <v>0</v>
      </c>
      <c r="C19" s="26" t="s">
        <v>1239</v>
      </c>
      <c r="D19" s="25">
        <v>0</v>
      </c>
    </row>
    <row r="20" s="21" customFormat="1" customHeight="1" spans="1:4">
      <c r="A20" s="26" t="s">
        <v>1240</v>
      </c>
      <c r="B20" s="25">
        <v>671</v>
      </c>
      <c r="C20" s="26" t="s">
        <v>1241</v>
      </c>
      <c r="D20" s="25">
        <v>0</v>
      </c>
    </row>
    <row r="21" s="21" customFormat="1" customHeight="1" spans="1:4">
      <c r="A21" s="26" t="s">
        <v>1242</v>
      </c>
      <c r="B21" s="25">
        <v>0</v>
      </c>
      <c r="C21" s="26" t="s">
        <v>1243</v>
      </c>
      <c r="D21" s="25">
        <v>0</v>
      </c>
    </row>
    <row r="22" s="21" customFormat="1" customHeight="1" spans="1:4">
      <c r="A22" s="26" t="s">
        <v>1244</v>
      </c>
      <c r="B22" s="25">
        <v>11641</v>
      </c>
      <c r="C22" s="26" t="s">
        <v>1245</v>
      </c>
      <c r="D22" s="25">
        <v>0</v>
      </c>
    </row>
    <row r="23" s="21" customFormat="1" customHeight="1" spans="1:4">
      <c r="A23" s="26" t="s">
        <v>1246</v>
      </c>
      <c r="B23" s="25">
        <v>12623</v>
      </c>
      <c r="C23" s="26" t="s">
        <v>1247</v>
      </c>
      <c r="D23" s="25">
        <v>0</v>
      </c>
    </row>
    <row r="24" s="21" customFormat="1" customHeight="1" spans="1:4">
      <c r="A24" s="26" t="s">
        <v>1248</v>
      </c>
      <c r="B24" s="25">
        <v>0</v>
      </c>
      <c r="C24" s="26" t="s">
        <v>1249</v>
      </c>
      <c r="D24" s="25">
        <v>0</v>
      </c>
    </row>
    <row r="25" s="21" customFormat="1" customHeight="1" spans="1:4">
      <c r="A25" s="26" t="s">
        <v>1250</v>
      </c>
      <c r="B25" s="25">
        <v>16980</v>
      </c>
      <c r="C25" s="26" t="s">
        <v>1251</v>
      </c>
      <c r="D25" s="25">
        <v>0</v>
      </c>
    </row>
    <row r="26" s="21" customFormat="1" customHeight="1" spans="1:4">
      <c r="A26" s="26" t="s">
        <v>1252</v>
      </c>
      <c r="B26" s="25">
        <v>0</v>
      </c>
      <c r="C26" s="26" t="s">
        <v>1253</v>
      </c>
      <c r="D26" s="25">
        <v>0</v>
      </c>
    </row>
    <row r="27" s="21" customFormat="1" customHeight="1" spans="1:4">
      <c r="A27" s="26" t="s">
        <v>1254</v>
      </c>
      <c r="B27" s="25">
        <v>6529</v>
      </c>
      <c r="C27" s="26" t="s">
        <v>1255</v>
      </c>
      <c r="D27" s="25">
        <v>0</v>
      </c>
    </row>
    <row r="28" s="21" customFormat="1" customHeight="1" spans="1:4">
      <c r="A28" s="26" t="s">
        <v>1256</v>
      </c>
      <c r="B28" s="25">
        <v>42</v>
      </c>
      <c r="C28" s="26" t="s">
        <v>1257</v>
      </c>
      <c r="D28" s="25">
        <v>0</v>
      </c>
    </row>
    <row r="29" s="21" customFormat="1" customHeight="1" spans="1:4">
      <c r="A29" s="26" t="s">
        <v>1258</v>
      </c>
      <c r="B29" s="25">
        <v>0</v>
      </c>
      <c r="C29" s="26" t="s">
        <v>1259</v>
      </c>
      <c r="D29" s="25">
        <v>0</v>
      </c>
    </row>
    <row r="30" s="21" customFormat="1" customHeight="1" spans="1:4">
      <c r="A30" s="26" t="s">
        <v>1260</v>
      </c>
      <c r="B30" s="25">
        <v>0</v>
      </c>
      <c r="C30" s="26" t="s">
        <v>1261</v>
      </c>
      <c r="D30" s="25">
        <v>0</v>
      </c>
    </row>
    <row r="31" s="21" customFormat="1" customHeight="1" spans="1:4">
      <c r="A31" s="26" t="s">
        <v>1262</v>
      </c>
      <c r="B31" s="25">
        <v>436</v>
      </c>
      <c r="C31" s="26" t="s">
        <v>1263</v>
      </c>
      <c r="D31" s="25">
        <v>0</v>
      </c>
    </row>
    <row r="32" s="21" customFormat="1" customHeight="1" spans="1:4">
      <c r="A32" s="26" t="s">
        <v>1264</v>
      </c>
      <c r="B32" s="25">
        <v>2817</v>
      </c>
      <c r="C32" s="26" t="s">
        <v>1265</v>
      </c>
      <c r="D32" s="25">
        <v>0</v>
      </c>
    </row>
    <row r="33" s="21" customFormat="1" customHeight="1" spans="1:4">
      <c r="A33" s="26" t="s">
        <v>1266</v>
      </c>
      <c r="B33" s="25">
        <v>0</v>
      </c>
      <c r="C33" s="26" t="s">
        <v>1267</v>
      </c>
      <c r="D33" s="25">
        <v>0</v>
      </c>
    </row>
    <row r="34" s="21" customFormat="1" customHeight="1" spans="1:4">
      <c r="A34" s="26" t="s">
        <v>1268</v>
      </c>
      <c r="B34" s="25">
        <v>390</v>
      </c>
      <c r="C34" s="26" t="s">
        <v>1269</v>
      </c>
      <c r="D34" s="25">
        <v>0</v>
      </c>
    </row>
    <row r="35" s="21" customFormat="1" customHeight="1" spans="1:4">
      <c r="A35" s="26" t="s">
        <v>1270</v>
      </c>
      <c r="B35" s="25">
        <v>6787</v>
      </c>
      <c r="C35" s="26" t="s">
        <v>1271</v>
      </c>
      <c r="D35" s="25">
        <v>0</v>
      </c>
    </row>
    <row r="36" s="21" customFormat="1" customHeight="1" spans="1:4">
      <c r="A36" s="26" t="s">
        <v>1272</v>
      </c>
      <c r="B36" s="25">
        <v>1212</v>
      </c>
      <c r="C36" s="26" t="s">
        <v>1273</v>
      </c>
      <c r="D36" s="25">
        <v>0</v>
      </c>
    </row>
    <row r="37" s="21" customFormat="1" customHeight="1" spans="1:4">
      <c r="A37" s="26" t="s">
        <v>1274</v>
      </c>
      <c r="B37" s="25">
        <v>4529</v>
      </c>
      <c r="C37" s="26" t="s">
        <v>1275</v>
      </c>
      <c r="D37" s="25">
        <v>0</v>
      </c>
    </row>
    <row r="38" s="21" customFormat="1" customHeight="1" spans="1:4">
      <c r="A38" s="26" t="s">
        <v>1276</v>
      </c>
      <c r="B38" s="25">
        <v>0</v>
      </c>
      <c r="C38" s="26" t="s">
        <v>1277</v>
      </c>
      <c r="D38" s="25">
        <v>0</v>
      </c>
    </row>
    <row r="39" s="21" customFormat="1" customHeight="1" spans="1:4">
      <c r="A39" s="26" t="s">
        <v>1278</v>
      </c>
      <c r="B39" s="25">
        <v>33589</v>
      </c>
      <c r="C39" s="26" t="s">
        <v>1279</v>
      </c>
      <c r="D39" s="25">
        <v>0</v>
      </c>
    </row>
    <row r="40" s="21" customFormat="1" customHeight="1" spans="1:4">
      <c r="A40" s="26" t="s">
        <v>1280</v>
      </c>
      <c r="B40" s="25">
        <v>4443</v>
      </c>
      <c r="C40" s="26" t="s">
        <v>1281</v>
      </c>
      <c r="D40" s="27">
        <v>0</v>
      </c>
    </row>
    <row r="41" s="21" customFormat="1" customHeight="1" spans="1:4">
      <c r="A41" s="26" t="s">
        <v>1282</v>
      </c>
      <c r="B41" s="25">
        <v>0</v>
      </c>
      <c r="C41" s="28" t="s">
        <v>1283</v>
      </c>
      <c r="D41" s="25">
        <v>0</v>
      </c>
    </row>
    <row r="42" s="21" customFormat="1" customHeight="1" spans="1:4">
      <c r="A42" s="26" t="s">
        <v>1284</v>
      </c>
      <c r="B42" s="25">
        <v>0</v>
      </c>
      <c r="C42" s="26" t="s">
        <v>1285</v>
      </c>
      <c r="D42" s="30">
        <v>0</v>
      </c>
    </row>
    <row r="43" s="21" customFormat="1" customHeight="1" spans="1:4">
      <c r="A43" s="26" t="s">
        <v>1286</v>
      </c>
      <c r="B43" s="25">
        <v>0</v>
      </c>
      <c r="C43" s="26" t="s">
        <v>1287</v>
      </c>
      <c r="D43" s="25">
        <v>0</v>
      </c>
    </row>
    <row r="44" s="21" customFormat="1" customHeight="1" spans="1:4">
      <c r="A44" s="26" t="s">
        <v>1288</v>
      </c>
      <c r="B44" s="25">
        <v>0</v>
      </c>
      <c r="C44" s="26" t="s">
        <v>1289</v>
      </c>
      <c r="D44" s="25">
        <v>0</v>
      </c>
    </row>
    <row r="45" s="21" customFormat="1" customHeight="1" spans="1:4">
      <c r="A45" s="26" t="s">
        <v>1290</v>
      </c>
      <c r="B45" s="25">
        <v>109</v>
      </c>
      <c r="C45" s="26" t="s">
        <v>1291</v>
      </c>
      <c r="D45" s="25">
        <v>0</v>
      </c>
    </row>
    <row r="46" s="21" customFormat="1" customHeight="1" spans="1:4">
      <c r="A46" s="26" t="s">
        <v>1292</v>
      </c>
      <c r="B46" s="25">
        <v>0</v>
      </c>
      <c r="C46" s="26" t="s">
        <v>1293</v>
      </c>
      <c r="D46" s="25">
        <v>0</v>
      </c>
    </row>
    <row r="47" s="21" customFormat="1" customHeight="1" spans="1:4">
      <c r="A47" s="26" t="s">
        <v>1294</v>
      </c>
      <c r="B47" s="25">
        <v>32</v>
      </c>
      <c r="C47" s="26" t="s">
        <v>1295</v>
      </c>
      <c r="D47" s="25">
        <v>0</v>
      </c>
    </row>
    <row r="48" s="21" customFormat="1" customHeight="1" spans="1:4">
      <c r="A48" s="26" t="s">
        <v>1296</v>
      </c>
      <c r="B48" s="25">
        <v>0</v>
      </c>
      <c r="C48" s="26" t="s">
        <v>1297</v>
      </c>
      <c r="D48" s="25">
        <v>0</v>
      </c>
    </row>
    <row r="49" s="21" customFormat="1" customHeight="1" spans="1:4">
      <c r="A49" s="26" t="s">
        <v>1298</v>
      </c>
      <c r="B49" s="25">
        <v>60</v>
      </c>
      <c r="C49" s="26" t="s">
        <v>1299</v>
      </c>
      <c r="D49" s="25">
        <v>0</v>
      </c>
    </row>
    <row r="50" s="21" customFormat="1" customHeight="1" spans="1:4">
      <c r="A50" s="26" t="s">
        <v>1300</v>
      </c>
      <c r="B50" s="25">
        <v>43</v>
      </c>
      <c r="C50" s="26" t="s">
        <v>1301</v>
      </c>
      <c r="D50" s="25">
        <v>0</v>
      </c>
    </row>
    <row r="51" s="21" customFormat="1" customHeight="1" spans="1:4">
      <c r="A51" s="26" t="s">
        <v>1302</v>
      </c>
      <c r="B51" s="25">
        <v>3900</v>
      </c>
      <c r="C51" s="26" t="s">
        <v>1303</v>
      </c>
      <c r="D51" s="25">
        <v>0</v>
      </c>
    </row>
    <row r="52" s="21" customFormat="1" customHeight="1" spans="1:4">
      <c r="A52" s="26" t="s">
        <v>1304</v>
      </c>
      <c r="B52" s="25">
        <v>79</v>
      </c>
      <c r="C52" s="26" t="s">
        <v>1305</v>
      </c>
      <c r="D52" s="25">
        <v>0</v>
      </c>
    </row>
    <row r="53" s="21" customFormat="1" customHeight="1" spans="1:4">
      <c r="A53" s="24" t="s">
        <v>1306</v>
      </c>
      <c r="B53" s="25">
        <f>SUM(B54:B74)</f>
        <v>20537</v>
      </c>
      <c r="C53" s="24" t="s">
        <v>1307</v>
      </c>
      <c r="D53" s="25">
        <f>SUM(D54:D74)</f>
        <v>0</v>
      </c>
    </row>
    <row r="54" s="21" customFormat="1" customHeight="1" spans="1:4">
      <c r="A54" s="26" t="s">
        <v>1308</v>
      </c>
      <c r="B54" s="25">
        <v>611</v>
      </c>
      <c r="C54" s="26" t="s">
        <v>1308</v>
      </c>
      <c r="D54" s="25">
        <v>0</v>
      </c>
    </row>
    <row r="55" s="21" customFormat="1" customHeight="1" spans="1:4">
      <c r="A55" s="26" t="s">
        <v>1309</v>
      </c>
      <c r="B55" s="25">
        <v>0</v>
      </c>
      <c r="C55" s="26" t="s">
        <v>1309</v>
      </c>
      <c r="D55" s="25">
        <v>0</v>
      </c>
    </row>
    <row r="56" s="21" customFormat="1" ht="17" customHeight="1" spans="1:4">
      <c r="A56" s="26" t="s">
        <v>1310</v>
      </c>
      <c r="B56" s="25">
        <v>0</v>
      </c>
      <c r="C56" s="26" t="s">
        <v>1310</v>
      </c>
      <c r="D56" s="25">
        <v>0</v>
      </c>
    </row>
    <row r="57" s="21" customFormat="1" ht="17" customHeight="1" spans="1:4">
      <c r="A57" s="26" t="s">
        <v>1311</v>
      </c>
      <c r="B57" s="25">
        <v>15</v>
      </c>
      <c r="C57" s="26" t="s">
        <v>1311</v>
      </c>
      <c r="D57" s="25">
        <v>0</v>
      </c>
    </row>
    <row r="58" s="21" customFormat="1" ht="17" customHeight="1" spans="1:4">
      <c r="A58" s="26" t="s">
        <v>1312</v>
      </c>
      <c r="B58" s="25">
        <v>27</v>
      </c>
      <c r="C58" s="26" t="s">
        <v>1312</v>
      </c>
      <c r="D58" s="25">
        <v>0</v>
      </c>
    </row>
    <row r="59" s="21" customFormat="1" ht="17" customHeight="1" spans="1:4">
      <c r="A59" s="26" t="s">
        <v>1313</v>
      </c>
      <c r="B59" s="25">
        <v>106</v>
      </c>
      <c r="C59" s="26" t="s">
        <v>1313</v>
      </c>
      <c r="D59" s="25">
        <v>0</v>
      </c>
    </row>
    <row r="60" s="21" customFormat="1" ht="17" customHeight="1" spans="1:4">
      <c r="A60" s="26" t="s">
        <v>1314</v>
      </c>
      <c r="B60" s="25">
        <v>51</v>
      </c>
      <c r="C60" s="26" t="s">
        <v>1314</v>
      </c>
      <c r="D60" s="25">
        <v>0</v>
      </c>
    </row>
    <row r="61" s="21" customFormat="1" ht="17" customHeight="1" spans="1:4">
      <c r="A61" s="26" t="s">
        <v>1315</v>
      </c>
      <c r="B61" s="25">
        <v>1195</v>
      </c>
      <c r="C61" s="26" t="s">
        <v>1315</v>
      </c>
      <c r="D61" s="25">
        <v>0</v>
      </c>
    </row>
    <row r="62" s="21" customFormat="1" ht="17" customHeight="1" spans="1:4">
      <c r="A62" s="26" t="s">
        <v>1316</v>
      </c>
      <c r="B62" s="25">
        <v>145</v>
      </c>
      <c r="C62" s="26" t="s">
        <v>1316</v>
      </c>
      <c r="D62" s="25">
        <v>0</v>
      </c>
    </row>
    <row r="63" s="21" customFormat="1" ht="17" customHeight="1" spans="1:4">
      <c r="A63" s="26" t="s">
        <v>1317</v>
      </c>
      <c r="B63" s="25">
        <v>8581</v>
      </c>
      <c r="C63" s="26" t="s">
        <v>1317</v>
      </c>
      <c r="D63" s="25">
        <v>0</v>
      </c>
    </row>
    <row r="64" s="21" customFormat="1" ht="17" customHeight="1" spans="1:4">
      <c r="A64" s="26" t="s">
        <v>1318</v>
      </c>
      <c r="B64" s="25">
        <v>586</v>
      </c>
      <c r="C64" s="26" t="s">
        <v>1318</v>
      </c>
      <c r="D64" s="25">
        <v>0</v>
      </c>
    </row>
    <row r="65" s="21" customFormat="1" ht="17" customHeight="1" spans="1:4">
      <c r="A65" s="26" t="s">
        <v>1319</v>
      </c>
      <c r="B65" s="25">
        <v>5990</v>
      </c>
      <c r="C65" s="26" t="s">
        <v>1319</v>
      </c>
      <c r="D65" s="25">
        <v>0</v>
      </c>
    </row>
    <row r="66" s="21" customFormat="1" ht="17" customHeight="1" spans="1:4">
      <c r="A66" s="26" t="s">
        <v>1320</v>
      </c>
      <c r="B66" s="25">
        <v>0</v>
      </c>
      <c r="C66" s="26" t="s">
        <v>1320</v>
      </c>
      <c r="D66" s="25">
        <v>0</v>
      </c>
    </row>
    <row r="67" s="21" customFormat="1" ht="17" customHeight="1" spans="1:4">
      <c r="A67" s="26" t="s">
        <v>1321</v>
      </c>
      <c r="B67" s="25">
        <v>100</v>
      </c>
      <c r="C67" s="26" t="s">
        <v>1321</v>
      </c>
      <c r="D67" s="25">
        <v>0</v>
      </c>
    </row>
    <row r="68" s="21" customFormat="1" ht="17" customHeight="1" spans="1:4">
      <c r="A68" s="26" t="s">
        <v>1322</v>
      </c>
      <c r="B68" s="25">
        <v>2</v>
      </c>
      <c r="C68" s="26" t="s">
        <v>1322</v>
      </c>
      <c r="D68" s="25">
        <v>0</v>
      </c>
    </row>
    <row r="69" s="21" customFormat="1" ht="17" customHeight="1" spans="1:4">
      <c r="A69" s="26" t="s">
        <v>1323</v>
      </c>
      <c r="B69" s="25">
        <v>0</v>
      </c>
      <c r="C69" s="26" t="s">
        <v>1323</v>
      </c>
      <c r="D69" s="25">
        <v>0</v>
      </c>
    </row>
    <row r="70" s="21" customFormat="1" ht="17" customHeight="1" spans="1:4">
      <c r="A70" s="26" t="s">
        <v>1324</v>
      </c>
      <c r="B70" s="25">
        <v>100</v>
      </c>
      <c r="C70" s="26" t="s">
        <v>1324</v>
      </c>
      <c r="D70" s="25">
        <v>0</v>
      </c>
    </row>
    <row r="71" s="21" customFormat="1" ht="17" customHeight="1" spans="1:4">
      <c r="A71" s="26" t="s">
        <v>1325</v>
      </c>
      <c r="B71" s="25">
        <v>0</v>
      </c>
      <c r="C71" s="26" t="s">
        <v>1325</v>
      </c>
      <c r="D71" s="25">
        <v>0</v>
      </c>
    </row>
    <row r="72" s="21" customFormat="1" ht="17" customHeight="1" spans="1:4">
      <c r="A72" s="26" t="s">
        <v>1326</v>
      </c>
      <c r="B72" s="25">
        <v>20</v>
      </c>
      <c r="C72" s="26" t="s">
        <v>1326</v>
      </c>
      <c r="D72" s="25">
        <v>0</v>
      </c>
    </row>
    <row r="73" s="21" customFormat="1" customHeight="1" spans="1:4">
      <c r="A73" s="26" t="s">
        <v>1327</v>
      </c>
      <c r="B73" s="25">
        <v>3008</v>
      </c>
      <c r="C73" s="26" t="s">
        <v>1327</v>
      </c>
      <c r="D73" s="25">
        <v>0</v>
      </c>
    </row>
    <row r="74" s="21" customFormat="1" ht="17" customHeight="1" spans="1:4">
      <c r="A74" s="26" t="s">
        <v>1328</v>
      </c>
      <c r="B74" s="25">
        <v>0</v>
      </c>
      <c r="C74" s="26" t="s">
        <v>1329</v>
      </c>
      <c r="D74" s="25">
        <v>0</v>
      </c>
    </row>
    <row r="75" s="21" customFormat="1" ht="17" customHeight="1" spans="1:4">
      <c r="A75" s="24" t="s">
        <v>1330</v>
      </c>
      <c r="B75" s="25">
        <f>SUM(B76:B77)</f>
        <v>0</v>
      </c>
      <c r="C75" s="24" t="s">
        <v>1331</v>
      </c>
      <c r="D75" s="25">
        <f>SUM(D76:D77)</f>
        <v>5670</v>
      </c>
    </row>
    <row r="76" s="21" customFormat="1" ht="17" customHeight="1" spans="1:4">
      <c r="A76" s="26" t="s">
        <v>1332</v>
      </c>
      <c r="B76" s="25">
        <v>0</v>
      </c>
      <c r="C76" s="26" t="s">
        <v>1333</v>
      </c>
      <c r="D76" s="25">
        <v>0</v>
      </c>
    </row>
    <row r="77" s="21" customFormat="1" ht="17" customHeight="1" spans="1:4">
      <c r="A77" s="26" t="s">
        <v>1334</v>
      </c>
      <c r="B77" s="25">
        <v>0</v>
      </c>
      <c r="C77" s="26" t="s">
        <v>1335</v>
      </c>
      <c r="D77" s="25">
        <v>5670</v>
      </c>
    </row>
    <row r="78" s="21" customFormat="1" ht="17" customHeight="1" spans="1:4">
      <c r="A78" s="24" t="s">
        <v>1336</v>
      </c>
      <c r="B78" s="25">
        <v>0</v>
      </c>
      <c r="C78" s="26"/>
      <c r="D78" s="25"/>
    </row>
    <row r="79" s="21" customFormat="1" ht="17" customHeight="1" spans="1:4">
      <c r="A79" s="24" t="s">
        <v>1337</v>
      </c>
      <c r="B79" s="25">
        <v>45384</v>
      </c>
      <c r="C79" s="26"/>
      <c r="D79" s="25"/>
    </row>
    <row r="80" s="21" customFormat="1" ht="17" customHeight="1" spans="1:4">
      <c r="A80" s="24" t="s">
        <v>1338</v>
      </c>
      <c r="B80" s="25">
        <f>SUM(B81:B83)</f>
        <v>81</v>
      </c>
      <c r="C80" s="24" t="s">
        <v>1339</v>
      </c>
      <c r="D80" s="25">
        <v>0</v>
      </c>
    </row>
    <row r="81" s="21" customFormat="1" ht="17" customHeight="1" spans="1:4">
      <c r="A81" s="26" t="s">
        <v>1340</v>
      </c>
      <c r="B81" s="25">
        <v>81</v>
      </c>
      <c r="C81" s="26"/>
      <c r="D81" s="25"/>
    </row>
    <row r="82" s="21" customFormat="1" customHeight="1" spans="1:4">
      <c r="A82" s="26" t="s">
        <v>1341</v>
      </c>
      <c r="B82" s="25">
        <v>0</v>
      </c>
      <c r="C82" s="26"/>
      <c r="D82" s="25"/>
    </row>
    <row r="83" s="21" customFormat="1" ht="17" customHeight="1" spans="1:4">
      <c r="A83" s="26" t="s">
        <v>1342</v>
      </c>
      <c r="B83" s="25">
        <v>0</v>
      </c>
      <c r="C83" s="26"/>
      <c r="D83" s="25"/>
    </row>
    <row r="84" s="21" customFormat="1" ht="17" customHeight="1" spans="1:4">
      <c r="A84" s="24" t="s">
        <v>1343</v>
      </c>
      <c r="B84" s="25">
        <f>B85</f>
        <v>0</v>
      </c>
      <c r="C84" s="24" t="s">
        <v>1344</v>
      </c>
      <c r="D84" s="25">
        <f>D85</f>
        <v>7790</v>
      </c>
    </row>
    <row r="85" s="21" customFormat="1" ht="17" customHeight="1" spans="1:4">
      <c r="A85" s="24" t="s">
        <v>1345</v>
      </c>
      <c r="B85" s="25">
        <f>B86</f>
        <v>0</v>
      </c>
      <c r="C85" s="24" t="s">
        <v>1346</v>
      </c>
      <c r="D85" s="25">
        <f>SUM(D86:D89)</f>
        <v>7790</v>
      </c>
    </row>
    <row r="86" s="21" customFormat="1" ht="17" customHeight="1" spans="1:4">
      <c r="A86" s="24" t="s">
        <v>1347</v>
      </c>
      <c r="B86" s="25">
        <f>SUM(B87:B90)</f>
        <v>0</v>
      </c>
      <c r="C86" s="26" t="s">
        <v>1348</v>
      </c>
      <c r="D86" s="25">
        <v>7790</v>
      </c>
    </row>
    <row r="87" s="21" customFormat="1" ht="17" customHeight="1" spans="1:4">
      <c r="A87" s="26" t="s">
        <v>1349</v>
      </c>
      <c r="B87" s="25">
        <v>0</v>
      </c>
      <c r="C87" s="26" t="s">
        <v>1350</v>
      </c>
      <c r="D87" s="25">
        <v>0</v>
      </c>
    </row>
    <row r="88" s="21" customFormat="1" ht="17" customHeight="1" spans="1:4">
      <c r="A88" s="26" t="s">
        <v>1351</v>
      </c>
      <c r="B88" s="25">
        <v>0</v>
      </c>
      <c r="C88" s="26" t="s">
        <v>1352</v>
      </c>
      <c r="D88" s="25">
        <v>0</v>
      </c>
    </row>
    <row r="89" s="21" customFormat="1" ht="17" customHeight="1" spans="1:4">
      <c r="A89" s="26" t="s">
        <v>1353</v>
      </c>
      <c r="B89" s="25">
        <v>0</v>
      </c>
      <c r="C89" s="26" t="s">
        <v>1354</v>
      </c>
      <c r="D89" s="25">
        <v>0</v>
      </c>
    </row>
    <row r="90" s="21" customFormat="1" ht="17" customHeight="1" spans="1:4">
      <c r="A90" s="26" t="s">
        <v>1355</v>
      </c>
      <c r="B90" s="25">
        <v>0</v>
      </c>
      <c r="C90" s="26"/>
      <c r="D90" s="25"/>
    </row>
    <row r="91" s="21" customFormat="1" ht="17" customHeight="1" spans="1:4">
      <c r="A91" s="24" t="s">
        <v>1356</v>
      </c>
      <c r="B91" s="25">
        <f>B92</f>
        <v>13290</v>
      </c>
      <c r="C91" s="24" t="s">
        <v>1357</v>
      </c>
      <c r="D91" s="25">
        <f>SUM(D92:D95)</f>
        <v>0</v>
      </c>
    </row>
    <row r="92" s="21" customFormat="1" ht="17" customHeight="1" spans="1:4">
      <c r="A92" s="24" t="s">
        <v>1358</v>
      </c>
      <c r="B92" s="25">
        <f>SUM(B93:B96)</f>
        <v>13290</v>
      </c>
      <c r="C92" s="26" t="s">
        <v>1359</v>
      </c>
      <c r="D92" s="25">
        <v>0</v>
      </c>
    </row>
    <row r="93" s="21" customFormat="1" ht="17" customHeight="1" spans="1:4">
      <c r="A93" s="26" t="s">
        <v>1360</v>
      </c>
      <c r="B93" s="25">
        <v>13290</v>
      </c>
      <c r="C93" s="26" t="s">
        <v>1361</v>
      </c>
      <c r="D93" s="25">
        <v>0</v>
      </c>
    </row>
    <row r="94" s="21" customFormat="1" ht="17" customHeight="1" spans="1:4">
      <c r="A94" s="26" t="s">
        <v>1362</v>
      </c>
      <c r="B94" s="25">
        <v>0</v>
      </c>
      <c r="C94" s="26" t="s">
        <v>1363</v>
      </c>
      <c r="D94" s="25">
        <v>0</v>
      </c>
    </row>
    <row r="95" s="21" customFormat="1" ht="17" customHeight="1" spans="1:4">
      <c r="A95" s="26" t="s">
        <v>1364</v>
      </c>
      <c r="B95" s="25">
        <v>0</v>
      </c>
      <c r="C95" s="26" t="s">
        <v>1365</v>
      </c>
      <c r="D95" s="25">
        <v>0</v>
      </c>
    </row>
    <row r="96" s="21" customFormat="1" ht="17" customHeight="1" spans="1:4">
      <c r="A96" s="26" t="s">
        <v>1366</v>
      </c>
      <c r="B96" s="25">
        <v>0</v>
      </c>
      <c r="C96" s="26"/>
      <c r="D96" s="22"/>
    </row>
    <row r="97" s="21" customFormat="1" ht="17" customHeight="1" spans="1:4">
      <c r="A97" s="24" t="s">
        <v>1367</v>
      </c>
      <c r="B97" s="25">
        <v>0</v>
      </c>
      <c r="C97" s="24" t="s">
        <v>1368</v>
      </c>
      <c r="D97" s="25">
        <v>0</v>
      </c>
    </row>
    <row r="98" s="21" customFormat="1" ht="17" customHeight="1" spans="1:4">
      <c r="A98" s="24" t="s">
        <v>1369</v>
      </c>
      <c r="B98" s="25">
        <v>0</v>
      </c>
      <c r="C98" s="24" t="s">
        <v>1370</v>
      </c>
      <c r="D98" s="25">
        <v>0</v>
      </c>
    </row>
    <row r="99" s="21" customFormat="1" ht="17" customHeight="1" spans="1:4">
      <c r="A99" s="24" t="s">
        <v>1371</v>
      </c>
      <c r="B99" s="25">
        <v>0</v>
      </c>
      <c r="C99" s="24" t="s">
        <v>1372</v>
      </c>
      <c r="D99" s="25">
        <v>0</v>
      </c>
    </row>
    <row r="100" s="21" customFormat="1" ht="17" customHeight="1" spans="1:4">
      <c r="A100" s="24" t="s">
        <v>1373</v>
      </c>
      <c r="B100" s="27">
        <v>6066</v>
      </c>
      <c r="C100" s="24" t="s">
        <v>1374</v>
      </c>
      <c r="D100" s="27">
        <v>2599</v>
      </c>
    </row>
    <row r="101" s="21" customFormat="1" customHeight="1" spans="1:4">
      <c r="A101" s="162" t="s">
        <v>1375</v>
      </c>
      <c r="B101" s="25">
        <f>SUM(B102,B106,B110,B114)</f>
        <v>0</v>
      </c>
      <c r="C101" s="166" t="s">
        <v>1376</v>
      </c>
      <c r="D101" s="25">
        <f>SUM(D102,D106,D110,D114)</f>
        <v>0</v>
      </c>
    </row>
    <row r="102" s="21" customFormat="1" customHeight="1" spans="1:4">
      <c r="A102" s="162" t="s">
        <v>1377</v>
      </c>
      <c r="B102" s="25">
        <f>SUM(B103:B105)</f>
        <v>0</v>
      </c>
      <c r="C102" s="166" t="s">
        <v>1378</v>
      </c>
      <c r="D102" s="25">
        <f>SUM(D103:D105)</f>
        <v>0</v>
      </c>
    </row>
    <row r="103" s="21" customFormat="1" customHeight="1" spans="1:4">
      <c r="A103" s="28" t="s">
        <v>1379</v>
      </c>
      <c r="B103" s="25">
        <v>0</v>
      </c>
      <c r="C103" s="167" t="s">
        <v>1380</v>
      </c>
      <c r="D103" s="25">
        <v>0</v>
      </c>
    </row>
    <row r="104" s="21" customFormat="1" customHeight="1" spans="1:4">
      <c r="A104" s="28" t="s">
        <v>1381</v>
      </c>
      <c r="B104" s="25">
        <v>0</v>
      </c>
      <c r="C104" s="167" t="s">
        <v>1382</v>
      </c>
      <c r="D104" s="25">
        <v>0</v>
      </c>
    </row>
    <row r="105" s="21" customFormat="1" customHeight="1" spans="1:4">
      <c r="A105" s="28" t="s">
        <v>1383</v>
      </c>
      <c r="B105" s="25">
        <v>0</v>
      </c>
      <c r="C105" s="167" t="s">
        <v>1384</v>
      </c>
      <c r="D105" s="25">
        <v>0</v>
      </c>
    </row>
    <row r="106" s="21" customFormat="1" customHeight="1" spans="1:4">
      <c r="A106" s="162" t="s">
        <v>1385</v>
      </c>
      <c r="B106" s="25">
        <f>SUM(B107:B109)</f>
        <v>0</v>
      </c>
      <c r="C106" s="166" t="s">
        <v>1386</v>
      </c>
      <c r="D106" s="25">
        <f>SUM(D107:D109)</f>
        <v>0</v>
      </c>
    </row>
    <row r="107" s="21" customFormat="1" ht="33" customHeight="1" spans="1:4">
      <c r="A107" s="168" t="s">
        <v>1387</v>
      </c>
      <c r="B107" s="169">
        <v>0</v>
      </c>
      <c r="C107" s="170" t="s">
        <v>1388</v>
      </c>
      <c r="D107" s="25">
        <v>0</v>
      </c>
    </row>
    <row r="108" s="21" customFormat="1" customHeight="1" spans="1:4">
      <c r="A108" s="168" t="s">
        <v>1389</v>
      </c>
      <c r="B108" s="169">
        <v>0</v>
      </c>
      <c r="C108" s="170" t="s">
        <v>1390</v>
      </c>
      <c r="D108" s="25">
        <v>0</v>
      </c>
    </row>
    <row r="109" s="21" customFormat="1" customHeight="1" spans="1:4">
      <c r="A109" s="168" t="s">
        <v>1391</v>
      </c>
      <c r="B109" s="169">
        <v>0</v>
      </c>
      <c r="C109" s="170" t="s">
        <v>1392</v>
      </c>
      <c r="D109" s="25">
        <v>0</v>
      </c>
    </row>
    <row r="110" s="21" customFormat="1" customHeight="1" spans="1:4">
      <c r="A110" s="171" t="s">
        <v>1393</v>
      </c>
      <c r="B110" s="169">
        <f>SUM(B111:B113)</f>
        <v>0</v>
      </c>
      <c r="C110" s="172" t="s">
        <v>1394</v>
      </c>
      <c r="D110" s="25">
        <f>SUM(D111:D113)</f>
        <v>0</v>
      </c>
    </row>
    <row r="111" s="21" customFormat="1" ht="37" customHeight="1" spans="1:4">
      <c r="A111" s="168" t="s">
        <v>1395</v>
      </c>
      <c r="B111" s="169">
        <v>0</v>
      </c>
      <c r="C111" s="170" t="s">
        <v>1396</v>
      </c>
      <c r="D111" s="25">
        <v>0</v>
      </c>
    </row>
    <row r="112" s="21" customFormat="1" customHeight="1" spans="1:4">
      <c r="A112" s="168" t="s">
        <v>1397</v>
      </c>
      <c r="B112" s="169">
        <v>0</v>
      </c>
      <c r="C112" s="170" t="s">
        <v>1398</v>
      </c>
      <c r="D112" s="25">
        <v>0</v>
      </c>
    </row>
    <row r="113" s="21" customFormat="1" customHeight="1" spans="1:4">
      <c r="A113" s="168" t="s">
        <v>1399</v>
      </c>
      <c r="B113" s="169">
        <v>0</v>
      </c>
      <c r="C113" s="170" t="s">
        <v>1400</v>
      </c>
      <c r="D113" s="25">
        <v>0</v>
      </c>
    </row>
    <row r="114" s="21" customFormat="1" customHeight="1" spans="1:4">
      <c r="A114" s="171" t="s">
        <v>1401</v>
      </c>
      <c r="B114" s="169">
        <f>SUM(B115:B117)</f>
        <v>0</v>
      </c>
      <c r="C114" s="172" t="s">
        <v>1402</v>
      </c>
      <c r="D114" s="25">
        <f>SUM(D115:D117)</f>
        <v>0</v>
      </c>
    </row>
    <row r="115" s="21" customFormat="1" customHeight="1" spans="1:4">
      <c r="A115" s="168" t="s">
        <v>1403</v>
      </c>
      <c r="B115" s="169">
        <v>0</v>
      </c>
      <c r="C115" s="170" t="s">
        <v>1404</v>
      </c>
      <c r="D115" s="25">
        <v>0</v>
      </c>
    </row>
    <row r="116" s="21" customFormat="1" customHeight="1" spans="1:4">
      <c r="A116" s="168" t="s">
        <v>1405</v>
      </c>
      <c r="B116" s="169">
        <v>0</v>
      </c>
      <c r="C116" s="170" t="s">
        <v>1406</v>
      </c>
      <c r="D116" s="25">
        <v>0</v>
      </c>
    </row>
    <row r="117" s="21" customFormat="1" customHeight="1" spans="1:4">
      <c r="A117" s="168" t="s">
        <v>1407</v>
      </c>
      <c r="B117" s="169">
        <v>0</v>
      </c>
      <c r="C117" s="170" t="s">
        <v>1408</v>
      </c>
      <c r="D117" s="25">
        <v>0</v>
      </c>
    </row>
    <row r="118" s="21" customFormat="1" ht="17" customHeight="1" spans="1:4">
      <c r="A118" s="173" t="s">
        <v>1409</v>
      </c>
      <c r="B118" s="174">
        <v>0</v>
      </c>
      <c r="C118" s="173" t="s">
        <v>1410</v>
      </c>
      <c r="D118" s="30">
        <v>0</v>
      </c>
    </row>
    <row r="119" s="21" customFormat="1" ht="17" customHeight="1" spans="1:4">
      <c r="A119" s="24" t="s">
        <v>1411</v>
      </c>
      <c r="B119" s="25">
        <v>0</v>
      </c>
      <c r="C119" s="24" t="s">
        <v>1412</v>
      </c>
      <c r="D119" s="25">
        <v>0</v>
      </c>
    </row>
    <row r="120" s="21" customFormat="1" ht="17" customHeight="1" spans="1:4">
      <c r="A120" s="26"/>
      <c r="B120" s="25"/>
      <c r="C120" s="24" t="s">
        <v>1413</v>
      </c>
      <c r="D120" s="25">
        <v>0</v>
      </c>
    </row>
    <row r="121" s="21" customFormat="1" ht="17" customHeight="1" spans="1:4">
      <c r="A121" s="26"/>
      <c r="B121" s="25"/>
      <c r="C121" s="24" t="s">
        <v>1414</v>
      </c>
      <c r="D121" s="25">
        <f>B124-D5-D6-D75-D80-D84-D91-D97-D98-D99-D100-D101-D118-D119-D120</f>
        <v>19759</v>
      </c>
    </row>
    <row r="122" s="21" customFormat="1" ht="17" customHeight="1" spans="1:4">
      <c r="A122" s="26"/>
      <c r="B122" s="25"/>
      <c r="C122" s="24" t="s">
        <v>1415</v>
      </c>
      <c r="D122" s="25">
        <v>19759</v>
      </c>
    </row>
    <row r="123" s="21" customFormat="1" ht="17" customHeight="1" spans="1:4">
      <c r="A123" s="26"/>
      <c r="B123" s="25"/>
      <c r="C123" s="24" t="s">
        <v>1416</v>
      </c>
      <c r="D123" s="25">
        <f>D121-D122</f>
        <v>0</v>
      </c>
    </row>
    <row r="124" s="21" customFormat="1" ht="17" customHeight="1" spans="1:4">
      <c r="A124" s="22" t="s">
        <v>1417</v>
      </c>
      <c r="B124" s="25">
        <f>SUM(B5:B6,B75,B78:B80,B84,B91,B97:B101,B118:B119)</f>
        <v>249845</v>
      </c>
      <c r="C124" s="22" t="s">
        <v>1418</v>
      </c>
      <c r="D124" s="25">
        <f>SUM(D5:D6,D75,D80,D84,D91,D97:D101,D118:D121)</f>
        <v>249845</v>
      </c>
    </row>
  </sheetData>
  <mergeCells count="2">
    <mergeCell ref="A2:D2"/>
    <mergeCell ref="A3:D3"/>
  </mergeCells>
  <pageMargins left="0.865972222222222" right="0.629861111111111" top="1.02361111111111" bottom="0.629861111111111" header="0.314583333333333" footer="0.393055555555556"/>
  <pageSetup paperSize="9" firstPageNumber="31" orientation="landscape" useFirstPageNumber="1" horizontalDpi="600"/>
  <headerFooter alignWithMargins="0"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0"/>
  <sheetViews>
    <sheetView showGridLines="0" workbookViewId="0">
      <selection activeCell="B25" sqref="B25"/>
    </sheetView>
  </sheetViews>
  <sheetFormatPr defaultColWidth="24.75" defaultRowHeight="13.5" outlineLevelCol="1"/>
  <cols>
    <col min="1" max="1" width="73.25" style="158" customWidth="1"/>
    <col min="2" max="2" width="55.3833333333333" style="158" customWidth="1"/>
    <col min="3" max="16384" width="24.75" style="158"/>
  </cols>
  <sheetData>
    <row r="1" spans="1:1">
      <c r="A1" s="158" t="s">
        <v>1419</v>
      </c>
    </row>
    <row r="2" ht="36" customHeight="1" spans="1:2">
      <c r="A2" s="5" t="s">
        <v>1420</v>
      </c>
      <c r="B2" s="5"/>
    </row>
    <row r="3" ht="20.25" customHeight="1" spans="1:2">
      <c r="A3" s="159" t="s">
        <v>1421</v>
      </c>
      <c r="B3" s="160"/>
    </row>
    <row r="4" ht="20.1" customHeight="1" spans="1:2">
      <c r="A4" s="155" t="s">
        <v>1422</v>
      </c>
      <c r="B4" s="155" t="s">
        <v>29</v>
      </c>
    </row>
    <row r="5" ht="20.1" customHeight="1" spans="1:2">
      <c r="A5" s="156" t="s">
        <v>1423</v>
      </c>
      <c r="B5" s="51">
        <v>1207</v>
      </c>
    </row>
    <row r="6" ht="20.1" customHeight="1" spans="1:2">
      <c r="A6" s="157" t="s">
        <v>1424</v>
      </c>
      <c r="B6" s="51">
        <v>247</v>
      </c>
    </row>
    <row r="7" ht="20.1" customHeight="1" spans="1:2">
      <c r="A7" s="157" t="s">
        <v>1425</v>
      </c>
      <c r="B7" s="51">
        <v>10</v>
      </c>
    </row>
    <row r="8" ht="20.1" customHeight="1" spans="1:2">
      <c r="A8" s="157" t="s">
        <v>1426</v>
      </c>
      <c r="B8" s="51">
        <v>333</v>
      </c>
    </row>
    <row r="9" ht="20.1" customHeight="1" spans="1:2">
      <c r="A9" s="157" t="s">
        <v>1427</v>
      </c>
      <c r="B9" s="51"/>
    </row>
    <row r="10" ht="20.1" customHeight="1" spans="1:2">
      <c r="A10" s="157" t="s">
        <v>1428</v>
      </c>
      <c r="B10" s="51">
        <v>617</v>
      </c>
    </row>
    <row r="11" ht="20.1" customHeight="1" spans="1:2">
      <c r="A11" s="157" t="s">
        <v>1429</v>
      </c>
      <c r="B11" s="51"/>
    </row>
    <row r="12" ht="20.1" customHeight="1" spans="1:2">
      <c r="A12" s="156" t="s">
        <v>1430</v>
      </c>
      <c r="B12" s="51">
        <v>133620</v>
      </c>
    </row>
    <row r="13" s="21" customFormat="1" ht="16.95" customHeight="1" spans="1:2">
      <c r="A13" s="26" t="s">
        <v>1230</v>
      </c>
      <c r="B13" s="51"/>
    </row>
    <row r="14" s="21" customFormat="1" ht="16.95" customHeight="1" spans="1:2">
      <c r="A14" s="26" t="s">
        <v>1232</v>
      </c>
      <c r="B14" s="51">
        <v>15867</v>
      </c>
    </row>
    <row r="15" s="21" customFormat="1" ht="16.95" customHeight="1" spans="1:2">
      <c r="A15" s="26" t="s">
        <v>1234</v>
      </c>
      <c r="B15" s="51">
        <v>7743</v>
      </c>
    </row>
    <row r="16" s="21" customFormat="1" ht="16.95" customHeight="1" spans="1:2">
      <c r="A16" s="26" t="s">
        <v>1236</v>
      </c>
      <c r="B16" s="51">
        <v>3098</v>
      </c>
    </row>
    <row r="17" s="21" customFormat="1" ht="16.95" customHeight="1" spans="1:2">
      <c r="A17" s="26" t="s">
        <v>1238</v>
      </c>
      <c r="B17" s="51"/>
    </row>
    <row r="18" s="21" customFormat="1" ht="16.95" customHeight="1" spans="1:2">
      <c r="A18" s="26" t="s">
        <v>1240</v>
      </c>
      <c r="B18" s="51">
        <v>671</v>
      </c>
    </row>
    <row r="19" s="21" customFormat="1" ht="16.95" customHeight="1" spans="1:2">
      <c r="A19" s="26" t="s">
        <v>1242</v>
      </c>
      <c r="B19" s="51"/>
    </row>
    <row r="20" s="21" customFormat="1" ht="16.95" customHeight="1" spans="1:2">
      <c r="A20" s="26" t="s">
        <v>1244</v>
      </c>
      <c r="B20" s="51">
        <v>11641</v>
      </c>
    </row>
    <row r="21" s="21" customFormat="1" ht="16.95" customHeight="1" spans="1:2">
      <c r="A21" s="26" t="s">
        <v>1246</v>
      </c>
      <c r="B21" s="51">
        <v>12623</v>
      </c>
    </row>
    <row r="22" s="21" customFormat="1" ht="16.95" customHeight="1" spans="1:2">
      <c r="A22" s="26" t="s">
        <v>1248</v>
      </c>
      <c r="B22" s="51"/>
    </row>
    <row r="23" s="21" customFormat="1" ht="16.95" customHeight="1" spans="1:2">
      <c r="A23" s="26" t="s">
        <v>1250</v>
      </c>
      <c r="B23" s="51">
        <v>16980</v>
      </c>
    </row>
    <row r="24" s="21" customFormat="1" ht="16.95" customHeight="1" spans="1:2">
      <c r="A24" s="26" t="s">
        <v>1252</v>
      </c>
      <c r="B24" s="51"/>
    </row>
    <row r="25" s="21" customFormat="1" ht="16.95" customHeight="1" spans="1:2">
      <c r="A25" s="26" t="s">
        <v>1254</v>
      </c>
      <c r="B25" s="51">
        <v>6529</v>
      </c>
    </row>
    <row r="26" s="21" customFormat="1" ht="16.95" customHeight="1" spans="1:2">
      <c r="A26" s="26" t="s">
        <v>1256</v>
      </c>
      <c r="B26" s="51">
        <v>42</v>
      </c>
    </row>
    <row r="27" s="21" customFormat="1" ht="16.95" customHeight="1" spans="1:2">
      <c r="A27" s="26" t="s">
        <v>1258</v>
      </c>
      <c r="B27" s="51"/>
    </row>
    <row r="28" s="21" customFormat="1" ht="16.95" customHeight="1" spans="1:2">
      <c r="A28" s="26" t="s">
        <v>1260</v>
      </c>
      <c r="B28" s="51"/>
    </row>
    <row r="29" s="21" customFormat="1" ht="16.95" customHeight="1" spans="1:2">
      <c r="A29" s="26" t="s">
        <v>1262</v>
      </c>
      <c r="B29" s="51">
        <v>436</v>
      </c>
    </row>
    <row r="30" s="21" customFormat="1" ht="16.95" customHeight="1" spans="1:2">
      <c r="A30" s="26" t="s">
        <v>1264</v>
      </c>
      <c r="B30" s="51">
        <v>2817</v>
      </c>
    </row>
    <row r="31" s="21" customFormat="1" ht="16.95" customHeight="1" spans="1:2">
      <c r="A31" s="26" t="s">
        <v>1266</v>
      </c>
      <c r="B31" s="51"/>
    </row>
    <row r="32" s="21" customFormat="1" ht="16.95" customHeight="1" spans="1:2">
      <c r="A32" s="26" t="s">
        <v>1268</v>
      </c>
      <c r="B32" s="51">
        <v>390</v>
      </c>
    </row>
    <row r="33" s="21" customFormat="1" ht="16.95" customHeight="1" spans="1:2">
      <c r="A33" s="26" t="s">
        <v>1270</v>
      </c>
      <c r="B33" s="51">
        <v>6787</v>
      </c>
    </row>
    <row r="34" s="21" customFormat="1" ht="16.95" customHeight="1" spans="1:2">
      <c r="A34" s="26" t="s">
        <v>1272</v>
      </c>
      <c r="B34" s="51">
        <v>1212</v>
      </c>
    </row>
    <row r="35" s="21" customFormat="1" ht="16.95" customHeight="1" spans="1:2">
      <c r="A35" s="26" t="s">
        <v>1274</v>
      </c>
      <c r="B35" s="51">
        <v>4529</v>
      </c>
    </row>
    <row r="36" s="21" customFormat="1" ht="16.95" customHeight="1" spans="1:2">
      <c r="A36" s="26" t="s">
        <v>1276</v>
      </c>
      <c r="B36" s="51"/>
    </row>
    <row r="37" s="21" customFormat="1" ht="16.95" customHeight="1" spans="1:2">
      <c r="A37" s="26" t="s">
        <v>1278</v>
      </c>
      <c r="B37" s="51">
        <v>33589</v>
      </c>
    </row>
    <row r="38" s="21" customFormat="1" ht="16.95" customHeight="1" spans="1:2">
      <c r="A38" s="26" t="s">
        <v>1280</v>
      </c>
      <c r="B38" s="51">
        <v>4443</v>
      </c>
    </row>
    <row r="39" s="21" customFormat="1" ht="16.95" customHeight="1" spans="1:2">
      <c r="A39" s="26" t="s">
        <v>1282</v>
      </c>
      <c r="B39" s="51"/>
    </row>
    <row r="40" s="21" customFormat="1" ht="16.95" customHeight="1" spans="1:2">
      <c r="A40" s="26" t="s">
        <v>1284</v>
      </c>
      <c r="B40" s="51"/>
    </row>
    <row r="41" s="21" customFormat="1" ht="16.95" customHeight="1" spans="1:2">
      <c r="A41" s="26" t="s">
        <v>1286</v>
      </c>
      <c r="B41" s="51"/>
    </row>
    <row r="42" s="21" customFormat="1" ht="16.95" customHeight="1" spans="1:2">
      <c r="A42" s="26" t="s">
        <v>1288</v>
      </c>
      <c r="B42" s="51"/>
    </row>
    <row r="43" s="21" customFormat="1" ht="16.95" customHeight="1" spans="1:2">
      <c r="A43" s="26" t="s">
        <v>1290</v>
      </c>
      <c r="B43" s="51">
        <v>109</v>
      </c>
    </row>
    <row r="44" s="21" customFormat="1" ht="16.95" customHeight="1" spans="1:2">
      <c r="A44" s="26" t="s">
        <v>1292</v>
      </c>
      <c r="B44" s="51"/>
    </row>
    <row r="45" s="21" customFormat="1" ht="16.95" customHeight="1" spans="1:2">
      <c r="A45" s="26" t="s">
        <v>1294</v>
      </c>
      <c r="B45" s="51">
        <v>32</v>
      </c>
    </row>
    <row r="46" s="21" customFormat="1" ht="16.95" customHeight="1" spans="1:2">
      <c r="A46" s="26" t="s">
        <v>1296</v>
      </c>
      <c r="B46" s="51"/>
    </row>
    <row r="47" s="21" customFormat="1" ht="16.95" customHeight="1" spans="1:2">
      <c r="A47" s="26" t="s">
        <v>1298</v>
      </c>
      <c r="B47" s="51">
        <v>60</v>
      </c>
    </row>
    <row r="48" s="21" customFormat="1" ht="16.95" customHeight="1" spans="1:2">
      <c r="A48" s="26" t="s">
        <v>1300</v>
      </c>
      <c r="B48" s="51">
        <v>43</v>
      </c>
    </row>
    <row r="49" s="21" customFormat="1" ht="16.95" customHeight="1" spans="1:2">
      <c r="A49" s="26" t="s">
        <v>1302</v>
      </c>
      <c r="B49" s="51">
        <v>3900</v>
      </c>
    </row>
    <row r="50" s="21" customFormat="1" ht="16.95" customHeight="1" spans="1:2">
      <c r="A50" s="26" t="s">
        <v>1304</v>
      </c>
      <c r="B50" s="51">
        <v>79</v>
      </c>
    </row>
  </sheetData>
  <mergeCells count="2">
    <mergeCell ref="A2:B2"/>
    <mergeCell ref="A3:B3"/>
  </mergeCells>
  <printOptions horizontalCentered="1"/>
  <pageMargins left="0.708333333333333" right="0.708333333333333" top="0.904861111111111" bottom="0.590277777777778" header="0.314583333333333" footer="0.393055555555556"/>
  <pageSetup paperSize="9" firstPageNumber="36" orientation="landscape" useFirstPageNumber="1" horizontalDpi="600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6"/>
  <sheetViews>
    <sheetView workbookViewId="0">
      <selection activeCell="A10" sqref="A10"/>
    </sheetView>
  </sheetViews>
  <sheetFormatPr defaultColWidth="9" defaultRowHeight="14.25" outlineLevelCol="1"/>
  <cols>
    <col min="1" max="1" width="76.25" style="149" customWidth="1"/>
    <col min="2" max="2" width="48.75" style="150" customWidth="1"/>
    <col min="3" max="16384" width="9" style="149"/>
  </cols>
  <sheetData>
    <row r="1" spans="1:1">
      <c r="A1" s="149" t="s">
        <v>1431</v>
      </c>
    </row>
    <row r="2" ht="38.25" customHeight="1" spans="1:2">
      <c r="A2" s="151" t="s">
        <v>1432</v>
      </c>
      <c r="B2" s="152"/>
    </row>
    <row r="3" ht="20.25" customHeight="1" spans="1:2">
      <c r="A3" s="153"/>
      <c r="B3" s="154" t="s">
        <v>1147</v>
      </c>
    </row>
    <row r="4" ht="18" customHeight="1" spans="1:2">
      <c r="A4" s="155" t="s">
        <v>1422</v>
      </c>
      <c r="B4" s="155" t="s">
        <v>29</v>
      </c>
    </row>
    <row r="5" s="148" customFormat="1" ht="18" customHeight="1" spans="1:2">
      <c r="A5" s="156" t="s">
        <v>1433</v>
      </c>
      <c r="B5" s="51">
        <v>20537</v>
      </c>
    </row>
    <row r="6" s="148" customFormat="1" ht="18" customHeight="1" spans="1:2">
      <c r="A6" s="157" t="s">
        <v>1434</v>
      </c>
      <c r="B6" s="51">
        <v>611</v>
      </c>
    </row>
    <row r="7" s="148" customFormat="1" ht="18" customHeight="1" spans="1:2">
      <c r="A7" s="157" t="s">
        <v>1435</v>
      </c>
      <c r="B7" s="51"/>
    </row>
    <row r="8" s="148" customFormat="1" ht="18" customHeight="1" spans="1:2">
      <c r="A8" s="157" t="s">
        <v>1436</v>
      </c>
      <c r="B8" s="51"/>
    </row>
    <row r="9" s="148" customFormat="1" ht="18" customHeight="1" spans="1:2">
      <c r="A9" s="157" t="s">
        <v>1437</v>
      </c>
      <c r="B9" s="51">
        <v>15</v>
      </c>
    </row>
    <row r="10" s="148" customFormat="1" ht="18" customHeight="1" spans="1:2">
      <c r="A10" s="157" t="s">
        <v>1438</v>
      </c>
      <c r="B10" s="51">
        <v>27</v>
      </c>
    </row>
    <row r="11" s="148" customFormat="1" ht="18" customHeight="1" spans="1:2">
      <c r="A11" s="157" t="s">
        <v>1439</v>
      </c>
      <c r="B11" s="51">
        <v>106</v>
      </c>
    </row>
    <row r="12" s="148" customFormat="1" ht="18" customHeight="1" spans="1:2">
      <c r="A12" s="157" t="s">
        <v>1440</v>
      </c>
      <c r="B12" s="51">
        <v>51</v>
      </c>
    </row>
    <row r="13" s="148" customFormat="1" ht="18" customHeight="1" spans="1:2">
      <c r="A13" s="157" t="s">
        <v>1441</v>
      </c>
      <c r="B13" s="51">
        <v>1195</v>
      </c>
    </row>
    <row r="14" s="148" customFormat="1" ht="18" customHeight="1" spans="1:2">
      <c r="A14" s="157" t="s">
        <v>1442</v>
      </c>
      <c r="B14" s="51">
        <v>145</v>
      </c>
    </row>
    <row r="15" s="148" customFormat="1" ht="18" customHeight="1" spans="1:2">
      <c r="A15" s="157" t="s">
        <v>1443</v>
      </c>
      <c r="B15" s="51">
        <v>8581</v>
      </c>
    </row>
    <row r="16" s="148" customFormat="1" ht="18" customHeight="1" spans="1:2">
      <c r="A16" s="157" t="s">
        <v>1444</v>
      </c>
      <c r="B16" s="51">
        <v>586</v>
      </c>
    </row>
    <row r="17" s="148" customFormat="1" ht="18" customHeight="1" spans="1:2">
      <c r="A17" s="157" t="s">
        <v>1445</v>
      </c>
      <c r="B17" s="51">
        <v>5990</v>
      </c>
    </row>
    <row r="18" s="148" customFormat="1" ht="18" customHeight="1" spans="1:2">
      <c r="A18" s="157" t="s">
        <v>1446</v>
      </c>
      <c r="B18" s="51"/>
    </row>
    <row r="19" s="148" customFormat="1" ht="18" customHeight="1" spans="1:2">
      <c r="A19" s="157" t="s">
        <v>1447</v>
      </c>
      <c r="B19" s="51">
        <v>100</v>
      </c>
    </row>
    <row r="20" s="148" customFormat="1" ht="18" customHeight="1" spans="1:2">
      <c r="A20" s="157" t="s">
        <v>1448</v>
      </c>
      <c r="B20" s="51">
        <v>2</v>
      </c>
    </row>
    <row r="21" s="148" customFormat="1" ht="18" customHeight="1" spans="1:2">
      <c r="A21" s="157" t="s">
        <v>1449</v>
      </c>
      <c r="B21" s="51"/>
    </row>
    <row r="22" s="148" customFormat="1" ht="18" customHeight="1" spans="1:2">
      <c r="A22" s="157" t="s">
        <v>1450</v>
      </c>
      <c r="B22" s="51">
        <v>100</v>
      </c>
    </row>
    <row r="23" s="148" customFormat="1" ht="18" customHeight="1" spans="1:2">
      <c r="A23" s="157" t="s">
        <v>1451</v>
      </c>
      <c r="B23" s="51"/>
    </row>
    <row r="24" s="148" customFormat="1" ht="18" customHeight="1" spans="1:2">
      <c r="A24" s="157" t="s">
        <v>1452</v>
      </c>
      <c r="B24" s="51">
        <v>20</v>
      </c>
    </row>
    <row r="25" s="148" customFormat="1" ht="18" customHeight="1" spans="1:2">
      <c r="A25" s="157" t="s">
        <v>1453</v>
      </c>
      <c r="B25" s="51">
        <v>3008</v>
      </c>
    </row>
    <row r="26" s="148" customFormat="1" ht="18" customHeight="1" spans="1:2">
      <c r="A26" s="157" t="s">
        <v>1454</v>
      </c>
      <c r="B26" s="51"/>
    </row>
  </sheetData>
  <mergeCells count="1">
    <mergeCell ref="A2:B2"/>
  </mergeCells>
  <printOptions horizontalCentered="1"/>
  <pageMargins left="0.708333333333333" right="0.708333333333333" top="0.826388888888889" bottom="0.747916666666667" header="0.314583333333333" footer="0.472222222222222"/>
  <pageSetup paperSize="9" scale="98" firstPageNumber="38" fitToWidth="0" orientation="landscape" useFirstPageNumber="1" horizontalDpi="600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showGridLines="0" workbookViewId="0">
      <selection activeCell="D17" sqref="D17"/>
    </sheetView>
  </sheetViews>
  <sheetFormatPr defaultColWidth="9" defaultRowHeight="12.75" customHeight="1" outlineLevelCol="5"/>
  <cols>
    <col min="1" max="1" width="57.3833333333333" style="2" customWidth="1"/>
    <col min="2" max="2" width="36.1333333333333" style="2" customWidth="1"/>
    <col min="3" max="3" width="8.375" style="3" customWidth="1"/>
    <col min="4" max="5" width="14" style="3" customWidth="1"/>
    <col min="6" max="6" width="12.125" style="3" customWidth="1"/>
    <col min="7" max="236" width="9" style="3"/>
    <col min="237" max="237" width="65.3833333333333" style="3" customWidth="1"/>
    <col min="238" max="243" width="21.25" style="3" customWidth="1"/>
    <col min="244" max="244" width="8" style="3" customWidth="1"/>
    <col min="245" max="245" width="6" style="3" customWidth="1"/>
    <col min="246" max="16384" width="9" style="3"/>
  </cols>
  <sheetData>
    <row r="1" customHeight="1" spans="1:1">
      <c r="A1" s="146" t="s">
        <v>1455</v>
      </c>
    </row>
    <row r="2" s="58" customFormat="1" ht="24" customHeight="1" spans="1:6">
      <c r="A2" s="5" t="s">
        <v>1456</v>
      </c>
      <c r="B2" s="5"/>
      <c r="C2" s="5"/>
      <c r="D2" s="5"/>
      <c r="E2" s="5"/>
      <c r="F2" s="5"/>
    </row>
    <row r="3" s="21" customFormat="1" ht="16.95" customHeight="1" spans="1:6">
      <c r="A3" s="59" t="s">
        <v>1421</v>
      </c>
      <c r="B3" s="59"/>
      <c r="C3" s="59"/>
      <c r="D3" s="59"/>
      <c r="E3" s="59"/>
      <c r="F3" s="59"/>
    </row>
    <row r="4" s="21" customFormat="1" ht="28" customHeight="1" spans="1:6">
      <c r="A4" s="22" t="s">
        <v>1208</v>
      </c>
      <c r="B4" s="22" t="s">
        <v>1457</v>
      </c>
      <c r="C4" s="22"/>
      <c r="D4" s="22"/>
      <c r="E4" s="22"/>
      <c r="F4" s="22"/>
    </row>
    <row r="5" s="21" customFormat="1" ht="28" customHeight="1" spans="1:6">
      <c r="A5" s="22"/>
      <c r="B5" s="22" t="s">
        <v>1458</v>
      </c>
      <c r="C5" s="22" t="s">
        <v>1459</v>
      </c>
      <c r="D5" s="22" t="s">
        <v>1460</v>
      </c>
      <c r="E5" s="22" t="s">
        <v>1461</v>
      </c>
      <c r="F5" s="22" t="s">
        <v>1462</v>
      </c>
    </row>
    <row r="6" s="21" customFormat="1" ht="25" customHeight="1" spans="1:6">
      <c r="A6" s="26" t="s">
        <v>1463</v>
      </c>
      <c r="B6" s="25">
        <f>SUM(C6:F6)</f>
        <v>38394</v>
      </c>
      <c r="C6" s="25">
        <v>37559</v>
      </c>
      <c r="D6" s="25">
        <v>0</v>
      </c>
      <c r="E6" s="25">
        <v>729</v>
      </c>
      <c r="F6" s="25">
        <v>106</v>
      </c>
    </row>
    <row r="7" s="21" customFormat="1" ht="25" customHeight="1" spans="1:6">
      <c r="A7" s="26" t="s">
        <v>1464</v>
      </c>
      <c r="B7" s="25">
        <v>53421</v>
      </c>
      <c r="C7" s="147"/>
      <c r="D7" s="147"/>
      <c r="E7" s="147"/>
      <c r="F7" s="147"/>
    </row>
    <row r="8" s="21" customFormat="1" ht="25" customHeight="1" spans="1:6">
      <c r="A8" s="26" t="s">
        <v>1465</v>
      </c>
      <c r="B8" s="25">
        <f>SUM(C8:E8)</f>
        <v>13290</v>
      </c>
      <c r="C8" s="25">
        <v>13290</v>
      </c>
      <c r="D8" s="25">
        <v>0</v>
      </c>
      <c r="E8" s="25">
        <v>0</v>
      </c>
      <c r="F8" s="147"/>
    </row>
    <row r="9" s="21" customFormat="1" ht="25" customHeight="1" spans="1:6">
      <c r="A9" s="26" t="s">
        <v>1466</v>
      </c>
      <c r="B9" s="25">
        <f t="shared" ref="B6:B11" si="0">SUM(C9:F9)</f>
        <v>7790</v>
      </c>
      <c r="C9" s="25">
        <v>7790</v>
      </c>
      <c r="D9" s="25">
        <v>0</v>
      </c>
      <c r="E9" s="25">
        <v>0</v>
      </c>
      <c r="F9" s="25">
        <v>0</v>
      </c>
    </row>
    <row r="10" s="21" customFormat="1" ht="25" customHeight="1" spans="1:6">
      <c r="A10" s="26" t="s">
        <v>1467</v>
      </c>
      <c r="B10" s="25">
        <f t="shared" si="0"/>
        <v>417</v>
      </c>
      <c r="C10" s="25">
        <v>0</v>
      </c>
      <c r="D10" s="25">
        <v>0</v>
      </c>
      <c r="E10" s="25">
        <v>311</v>
      </c>
      <c r="F10" s="25">
        <v>106</v>
      </c>
    </row>
    <row r="11" s="21" customFormat="1" ht="25" customHeight="1" spans="1:6">
      <c r="A11" s="26" t="s">
        <v>1468</v>
      </c>
      <c r="B11" s="25">
        <f t="shared" si="0"/>
        <v>43477</v>
      </c>
      <c r="C11" s="25">
        <f t="shared" ref="C11:E11" si="1">C6+C8-C9-C10</f>
        <v>43059</v>
      </c>
      <c r="D11" s="25">
        <f t="shared" si="1"/>
        <v>0</v>
      </c>
      <c r="E11" s="25">
        <f t="shared" si="1"/>
        <v>418</v>
      </c>
      <c r="F11" s="25">
        <f>F6-F9-F10</f>
        <v>0</v>
      </c>
    </row>
  </sheetData>
  <mergeCells count="4">
    <mergeCell ref="A2:F2"/>
    <mergeCell ref="A3:F3"/>
    <mergeCell ref="B4:F4"/>
    <mergeCell ref="A4:A5"/>
  </mergeCells>
  <printOptions horizontalCentered="1"/>
  <pageMargins left="0.708333333333333" right="0.708333333333333" top="0.984027777777778" bottom="0.747916666666667" header="0.314583333333333" footer="0.472222222222222"/>
  <pageSetup paperSize="9" scale="94" firstPageNumber="39" orientation="landscape" useFirstPageNumber="1" horizontalDpi="600"/>
  <headerFoot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showGridLines="0" workbookViewId="0">
      <selection activeCell="A11" sqref="A11:B11"/>
    </sheetView>
  </sheetViews>
  <sheetFormatPr defaultColWidth="9" defaultRowHeight="13.5" outlineLevelCol="1"/>
  <cols>
    <col min="1" max="1" width="73.5" customWidth="1"/>
    <col min="2" max="2" width="53.75" customWidth="1"/>
    <col min="3" max="3" width="9" customWidth="1"/>
    <col min="6" max="6" width="9" customWidth="1"/>
  </cols>
  <sheetData>
    <row r="1" spans="1:1">
      <c r="A1" t="s">
        <v>1469</v>
      </c>
    </row>
    <row r="2" ht="33" customHeight="1" spans="1:2">
      <c r="A2" s="65" t="s">
        <v>1470</v>
      </c>
      <c r="B2" s="65"/>
    </row>
    <row r="3" ht="33" customHeight="1" spans="1:2">
      <c r="A3" s="140"/>
      <c r="B3" s="141" t="s">
        <v>1471</v>
      </c>
    </row>
    <row r="4" ht="50.1" customHeight="1" spans="1:2">
      <c r="A4" s="142" t="s">
        <v>86</v>
      </c>
      <c r="B4" s="143">
        <f>B6+B9</f>
        <v>617.36</v>
      </c>
    </row>
    <row r="5" ht="50.1" customHeight="1" spans="1:2">
      <c r="A5" s="144" t="s">
        <v>1472</v>
      </c>
      <c r="B5" s="143"/>
    </row>
    <row r="6" ht="50.1" customHeight="1" spans="1:2">
      <c r="A6" s="144" t="s">
        <v>1473</v>
      </c>
      <c r="B6" s="143">
        <f>B7+B8</f>
        <v>506.11</v>
      </c>
    </row>
    <row r="7" ht="50.1" customHeight="1" spans="1:2">
      <c r="A7" s="144" t="s">
        <v>1474</v>
      </c>
      <c r="B7" s="143">
        <v>116.27</v>
      </c>
    </row>
    <row r="8" ht="50.1" customHeight="1" spans="1:2">
      <c r="A8" s="144" t="s">
        <v>1475</v>
      </c>
      <c r="B8" s="143">
        <v>389.84</v>
      </c>
    </row>
    <row r="9" ht="50.1" customHeight="1" spans="1:2">
      <c r="A9" s="144" t="s">
        <v>1476</v>
      </c>
      <c r="B9" s="143">
        <v>111.25</v>
      </c>
    </row>
    <row r="11" ht="36" customHeight="1" spans="1:2">
      <c r="A11" s="145"/>
      <c r="B11" s="145"/>
    </row>
  </sheetData>
  <mergeCells count="2">
    <mergeCell ref="A2:B2"/>
    <mergeCell ref="A11:B11"/>
  </mergeCells>
  <printOptions horizontalCentered="1"/>
  <pageMargins left="0.786805555555556" right="0.708333333333333" top="1.0625" bottom="0.865972222222222" header="0.314583333333333" footer="0.511805555555556"/>
  <pageSetup paperSize="9" firstPageNumber="40" orientation="landscape" useFirstPageNumber="1" horizontalDpi="600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E9" sqref="E9"/>
    </sheetView>
  </sheetViews>
  <sheetFormatPr defaultColWidth="9" defaultRowHeight="13.5" outlineLevelCol="4"/>
  <cols>
    <col min="5" max="5" width="94" customWidth="1"/>
  </cols>
  <sheetData>
    <row r="5" ht="54" customHeight="1"/>
    <row r="6" ht="69" customHeight="1" spans="1:5">
      <c r="A6" s="33" t="s">
        <v>1477</v>
      </c>
      <c r="B6" s="33"/>
      <c r="C6" s="33"/>
      <c r="D6" s="33"/>
      <c r="E6" s="34"/>
    </row>
    <row r="7" customFormat="1"/>
    <row r="8" ht="72" customHeight="1" spans="1:5">
      <c r="A8" s="35" t="s">
        <v>1478</v>
      </c>
      <c r="B8" s="35"/>
      <c r="C8" s="35"/>
      <c r="D8" s="35"/>
      <c r="E8" s="36"/>
    </row>
    <row r="9" customFormat="1" ht="113" customHeight="1"/>
    <row r="10" ht="27" customHeight="1" spans="1:5">
      <c r="A10" s="37"/>
      <c r="B10" s="37"/>
      <c r="C10" s="37"/>
      <c r="D10" s="37"/>
      <c r="E10" s="37"/>
    </row>
    <row r="11" ht="27" customHeight="1" spans="1:5">
      <c r="A11" s="37"/>
      <c r="B11" s="37"/>
      <c r="C11" s="37"/>
      <c r="D11" s="37"/>
      <c r="E11" s="37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X27"/>
  <sheetViews>
    <sheetView showGridLines="0" workbookViewId="0">
      <selection activeCell="E12" sqref="E12"/>
    </sheetView>
  </sheetViews>
  <sheetFormatPr defaultColWidth="9" defaultRowHeight="15"/>
  <cols>
    <col min="1" max="1" width="32.3666666666667" style="96" customWidth="1"/>
    <col min="2" max="2" width="6.25" style="96" customWidth="1"/>
    <col min="3" max="3" width="10.875" style="96" customWidth="1"/>
    <col min="4" max="4" width="11.125" style="96" customWidth="1"/>
    <col min="5" max="5" width="43.4083333333333" style="96" customWidth="1"/>
    <col min="6" max="6" width="10" style="97" customWidth="1"/>
    <col min="7" max="7" width="9.625" style="97" customWidth="1"/>
    <col min="8" max="8" width="12.5" style="97" customWidth="1"/>
    <col min="9" max="9" width="10.1083333333333" style="97" customWidth="1"/>
    <col min="10" max="10" width="9" style="97"/>
    <col min="11" max="24" width="9" style="96"/>
    <col min="25" max="16384" width="9" style="98"/>
  </cols>
  <sheetData>
    <row r="1" ht="20.1" customHeight="1" spans="1:24">
      <c r="A1" s="99" t="s">
        <v>1479</v>
      </c>
      <c r="F1" s="100"/>
      <c r="G1" s="100"/>
      <c r="H1" s="100"/>
      <c r="I1" s="100"/>
      <c r="J1" s="100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</row>
    <row r="2" s="94" customFormat="1" ht="24" customHeight="1" spans="1:10">
      <c r="A2" s="101" t="s">
        <v>1480</v>
      </c>
      <c r="B2" s="101"/>
      <c r="C2" s="101"/>
      <c r="D2" s="101"/>
      <c r="E2" s="101"/>
      <c r="F2" s="102"/>
      <c r="G2" s="102"/>
      <c r="H2" s="102"/>
      <c r="I2" s="102"/>
      <c r="J2" s="133"/>
    </row>
    <row r="3" s="95" customFormat="1" ht="17.1" customHeight="1" spans="1:10">
      <c r="A3" s="103" t="s">
        <v>26</v>
      </c>
      <c r="B3" s="103"/>
      <c r="C3" s="103"/>
      <c r="D3" s="103"/>
      <c r="E3" s="103"/>
      <c r="F3" s="104"/>
      <c r="G3" s="104"/>
      <c r="H3" s="104"/>
      <c r="I3" s="104"/>
      <c r="J3" s="134"/>
    </row>
    <row r="4" s="95" customFormat="1" ht="21" customHeight="1" spans="1:10">
      <c r="A4" s="105" t="s">
        <v>1481</v>
      </c>
      <c r="B4" s="106" t="s">
        <v>28</v>
      </c>
      <c r="C4" s="106" t="s">
        <v>29</v>
      </c>
      <c r="D4" s="107" t="s">
        <v>30</v>
      </c>
      <c r="E4" s="105" t="s">
        <v>27</v>
      </c>
      <c r="F4" s="108" t="s">
        <v>32</v>
      </c>
      <c r="G4" s="109" t="s">
        <v>29</v>
      </c>
      <c r="H4" s="110" t="s">
        <v>33</v>
      </c>
      <c r="I4" s="135" t="s">
        <v>34</v>
      </c>
      <c r="J4" s="134"/>
    </row>
    <row r="5" s="95" customFormat="1" ht="26" customHeight="1" spans="1:10">
      <c r="A5" s="105"/>
      <c r="B5" s="105"/>
      <c r="C5" s="105"/>
      <c r="D5" s="111"/>
      <c r="E5" s="105"/>
      <c r="F5" s="112"/>
      <c r="G5" s="113"/>
      <c r="H5" s="110"/>
      <c r="I5" s="136"/>
      <c r="J5" s="134"/>
    </row>
    <row r="6" s="95" customFormat="1" ht="20.1" customHeight="1" spans="1:23">
      <c r="A6" s="114" t="s">
        <v>1482</v>
      </c>
      <c r="B6" s="115"/>
      <c r="C6" s="116"/>
      <c r="D6" s="117"/>
      <c r="E6" s="114" t="s">
        <v>1483</v>
      </c>
      <c r="F6" s="118"/>
      <c r="G6" s="118"/>
      <c r="H6" s="119"/>
      <c r="I6" s="126"/>
      <c r="J6" s="134"/>
      <c r="V6" s="138"/>
      <c r="W6" s="139"/>
    </row>
    <row r="7" s="95" customFormat="1" ht="20.1" customHeight="1" spans="1:23">
      <c r="A7" s="114" t="s">
        <v>1484</v>
      </c>
      <c r="B7" s="115"/>
      <c r="C7" s="116"/>
      <c r="D7" s="117"/>
      <c r="E7" s="114" t="s">
        <v>1485</v>
      </c>
      <c r="F7" s="118">
        <f>134+210</f>
        <v>344</v>
      </c>
      <c r="G7" s="118">
        <f>133+209</f>
        <v>342</v>
      </c>
      <c r="H7" s="120">
        <f>G7/F7</f>
        <v>0.994186046511628</v>
      </c>
      <c r="I7" s="118">
        <f>F7-G7</f>
        <v>2</v>
      </c>
      <c r="J7" s="134"/>
      <c r="V7" s="138"/>
      <c r="W7" s="139"/>
    </row>
    <row r="8" s="95" customFormat="1" ht="20.1" customHeight="1" spans="1:23">
      <c r="A8" s="114" t="s">
        <v>1486</v>
      </c>
      <c r="B8" s="115"/>
      <c r="C8" s="116"/>
      <c r="D8" s="117"/>
      <c r="E8" s="114" t="s">
        <v>1487</v>
      </c>
      <c r="F8" s="118"/>
      <c r="G8" s="118"/>
      <c r="H8" s="120"/>
      <c r="I8" s="137"/>
      <c r="J8" s="134"/>
      <c r="V8" s="138"/>
      <c r="W8" s="139"/>
    </row>
    <row r="9" s="95" customFormat="1" ht="20.1" customHeight="1" spans="1:23">
      <c r="A9" s="114" t="s">
        <v>1488</v>
      </c>
      <c r="B9" s="115"/>
      <c r="C9" s="116"/>
      <c r="D9" s="117"/>
      <c r="E9" s="114" t="s">
        <v>1489</v>
      </c>
      <c r="F9" s="118">
        <v>941</v>
      </c>
      <c r="G9" s="118">
        <v>531</v>
      </c>
      <c r="H9" s="120">
        <f t="shared" ref="H8:H24" si="0">G9/F9</f>
        <v>0.564293304994687</v>
      </c>
      <c r="I9" s="118">
        <f>F9-G9</f>
        <v>410</v>
      </c>
      <c r="J9" s="134"/>
      <c r="V9" s="138"/>
      <c r="W9" s="139"/>
    </row>
    <row r="10" s="95" customFormat="1" ht="20.1" customHeight="1" spans="1:23">
      <c r="A10" s="114" t="s">
        <v>1490</v>
      </c>
      <c r="B10" s="115">
        <v>500</v>
      </c>
      <c r="C10" s="116">
        <v>886</v>
      </c>
      <c r="D10" s="121">
        <f>C10/B10</f>
        <v>1.772</v>
      </c>
      <c r="E10" s="114" t="s">
        <v>1491</v>
      </c>
      <c r="F10" s="118"/>
      <c r="G10" s="118"/>
      <c r="H10" s="120"/>
      <c r="I10" s="137"/>
      <c r="J10" s="134"/>
      <c r="V10" s="138"/>
      <c r="W10" s="139"/>
    </row>
    <row r="11" s="95" customFormat="1" ht="20.1" customHeight="1" spans="1:23">
      <c r="A11" s="114" t="s">
        <v>1492</v>
      </c>
      <c r="B11" s="115"/>
      <c r="C11" s="116"/>
      <c r="D11" s="121"/>
      <c r="E11" s="114" t="s">
        <v>1493</v>
      </c>
      <c r="F11" s="118">
        <v>-20</v>
      </c>
      <c r="G11" s="118"/>
      <c r="H11" s="120">
        <f t="shared" si="0"/>
        <v>0</v>
      </c>
      <c r="I11" s="118">
        <f>F11-G11</f>
        <v>-20</v>
      </c>
      <c r="J11" s="134"/>
      <c r="V11" s="138"/>
      <c r="W11" s="139"/>
    </row>
    <row r="12" s="95" customFormat="1" ht="20.1" customHeight="1" spans="1:23">
      <c r="A12" s="114" t="s">
        <v>1494</v>
      </c>
      <c r="B12" s="115"/>
      <c r="C12" s="116"/>
      <c r="D12" s="121"/>
      <c r="E12" s="114" t="s">
        <v>1495</v>
      </c>
      <c r="F12" s="118"/>
      <c r="G12" s="118"/>
      <c r="H12" s="120"/>
      <c r="I12" s="118"/>
      <c r="J12" s="134"/>
      <c r="V12" s="138"/>
      <c r="W12" s="139"/>
    </row>
    <row r="13" s="95" customFormat="1" ht="20.1" customHeight="1" spans="1:23">
      <c r="A13" s="114" t="s">
        <v>1496</v>
      </c>
      <c r="B13" s="115">
        <v>15</v>
      </c>
      <c r="C13" s="116">
        <v>33</v>
      </c>
      <c r="D13" s="121">
        <f>C13/B13</f>
        <v>2.2</v>
      </c>
      <c r="E13" s="114" t="s">
        <v>1497</v>
      </c>
      <c r="F13" s="118">
        <v>14</v>
      </c>
      <c r="G13" s="118">
        <v>14</v>
      </c>
      <c r="H13" s="120">
        <f t="shared" si="0"/>
        <v>1</v>
      </c>
      <c r="I13" s="118"/>
      <c r="J13" s="134"/>
      <c r="V13" s="138"/>
      <c r="W13" s="139"/>
    </row>
    <row r="14" s="95" customFormat="1" ht="34" customHeight="1" spans="1:23">
      <c r="A14" s="114" t="s">
        <v>1498</v>
      </c>
      <c r="B14" s="115"/>
      <c r="C14" s="116"/>
      <c r="D14" s="121"/>
      <c r="E14" s="122" t="s">
        <v>1499</v>
      </c>
      <c r="F14" s="118">
        <v>22799</v>
      </c>
      <c r="G14" s="118">
        <v>23100</v>
      </c>
      <c r="H14" s="120">
        <f t="shared" si="0"/>
        <v>1.01320233343568</v>
      </c>
      <c r="I14" s="118">
        <f>F14-G14</f>
        <v>-301</v>
      </c>
      <c r="J14" s="134"/>
      <c r="V14" s="138"/>
      <c r="W14" s="139"/>
    </row>
    <row r="15" s="95" customFormat="1" ht="20.1" customHeight="1" spans="1:23">
      <c r="A15" s="114" t="s">
        <v>1500</v>
      </c>
      <c r="B15" s="115">
        <v>40</v>
      </c>
      <c r="C15" s="116">
        <v>46</v>
      </c>
      <c r="D15" s="121">
        <f>C15/B15</f>
        <v>1.15</v>
      </c>
      <c r="E15" s="114" t="s">
        <v>1501</v>
      </c>
      <c r="F15" s="118"/>
      <c r="G15" s="118"/>
      <c r="H15" s="120"/>
      <c r="I15" s="118"/>
      <c r="J15" s="134"/>
      <c r="V15" s="138"/>
      <c r="W15" s="139"/>
    </row>
    <row r="16" s="95" customFormat="1" ht="38" customHeight="1" spans="1:23">
      <c r="A16" s="122" t="s">
        <v>1502</v>
      </c>
      <c r="B16" s="115"/>
      <c r="C16" s="116"/>
      <c r="D16" s="121"/>
      <c r="E16" s="114" t="s">
        <v>1503</v>
      </c>
      <c r="F16" s="118">
        <v>751</v>
      </c>
      <c r="G16" s="118">
        <v>422</v>
      </c>
      <c r="H16" s="120">
        <f t="shared" si="0"/>
        <v>0.561917443408788</v>
      </c>
      <c r="I16" s="118">
        <f>F16-G16</f>
        <v>329</v>
      </c>
      <c r="J16" s="134"/>
      <c r="V16" s="138"/>
      <c r="W16" s="139"/>
    </row>
    <row r="17" s="95" customFormat="1" ht="20.1" customHeight="1" spans="1:23">
      <c r="A17" s="114" t="s">
        <v>1504</v>
      </c>
      <c r="B17" s="115"/>
      <c r="C17" s="116"/>
      <c r="D17" s="121"/>
      <c r="E17" s="114" t="s">
        <v>1505</v>
      </c>
      <c r="F17" s="118">
        <v>-39</v>
      </c>
      <c r="G17" s="118"/>
      <c r="H17" s="120"/>
      <c r="I17" s="118">
        <f>F17-G17</f>
        <v>-39</v>
      </c>
      <c r="J17" s="134"/>
      <c r="V17" s="138"/>
      <c r="W17" s="139"/>
    </row>
    <row r="18" s="95" customFormat="1" ht="20.1" customHeight="1" spans="1:23">
      <c r="A18" s="114" t="s">
        <v>1506</v>
      </c>
      <c r="B18" s="115"/>
      <c r="C18" s="116"/>
      <c r="D18" s="121"/>
      <c r="E18" s="114" t="s">
        <v>1507</v>
      </c>
      <c r="F18" s="118">
        <v>999</v>
      </c>
      <c r="G18" s="118">
        <v>999</v>
      </c>
      <c r="H18" s="120">
        <f>G18/F18</f>
        <v>1</v>
      </c>
      <c r="I18" s="118"/>
      <c r="J18" s="134"/>
      <c r="V18" s="138"/>
      <c r="W18" s="139"/>
    </row>
    <row r="19" s="95" customFormat="1" ht="20.1" customHeight="1" spans="1:23">
      <c r="A19" s="123" t="s">
        <v>1508</v>
      </c>
      <c r="B19" s="115">
        <f>SUM(B10:B18)</f>
        <v>555</v>
      </c>
      <c r="C19" s="116">
        <f>SUM(C10:C18)</f>
        <v>965</v>
      </c>
      <c r="D19" s="121">
        <f>C19/B19</f>
        <v>1.73873873873874</v>
      </c>
      <c r="E19" s="114" t="s">
        <v>1509</v>
      </c>
      <c r="F19" s="118">
        <v>22</v>
      </c>
      <c r="G19" s="118">
        <v>22</v>
      </c>
      <c r="H19" s="120">
        <f>G19/F19</f>
        <v>1</v>
      </c>
      <c r="I19" s="118"/>
      <c r="J19" s="134"/>
      <c r="V19" s="138"/>
      <c r="W19" s="139"/>
    </row>
    <row r="20" s="95" customFormat="1" ht="20.1" customHeight="1" spans="1:23">
      <c r="A20" s="124" t="s">
        <v>1510</v>
      </c>
      <c r="B20" s="115"/>
      <c r="C20" s="116">
        <v>20400</v>
      </c>
      <c r="D20" s="121"/>
      <c r="E20" s="114" t="s">
        <v>1511</v>
      </c>
      <c r="F20" s="118"/>
      <c r="G20" s="118"/>
      <c r="H20" s="120"/>
      <c r="I20" s="118"/>
      <c r="J20" s="134"/>
      <c r="V20" s="138"/>
      <c r="W20" s="139"/>
    </row>
    <row r="21" s="95" customFormat="1" ht="20.1" customHeight="1" spans="1:23">
      <c r="A21" s="124" t="s">
        <v>1212</v>
      </c>
      <c r="B21" s="115"/>
      <c r="C21" s="116">
        <v>1094</v>
      </c>
      <c r="D21" s="121"/>
      <c r="E21" s="125"/>
      <c r="F21" s="126"/>
      <c r="G21" s="126"/>
      <c r="H21" s="126"/>
      <c r="I21" s="118"/>
      <c r="J21" s="134"/>
      <c r="V21" s="138"/>
      <c r="W21" s="139"/>
    </row>
    <row r="22" s="95" customFormat="1" ht="20.1" customHeight="1" spans="1:23">
      <c r="A22" s="127" t="s">
        <v>1337</v>
      </c>
      <c r="B22" s="115"/>
      <c r="C22" s="116">
        <v>2723</v>
      </c>
      <c r="D22" s="121"/>
      <c r="E22" s="114"/>
      <c r="F22" s="118"/>
      <c r="G22" s="118"/>
      <c r="H22" s="120"/>
      <c r="I22" s="118"/>
      <c r="J22" s="134"/>
      <c r="V22" s="138"/>
      <c r="W22" s="139"/>
    </row>
    <row r="23" s="95" customFormat="1" ht="20.1" customHeight="1" spans="1:23">
      <c r="A23" s="127" t="s">
        <v>1512</v>
      </c>
      <c r="B23" s="115"/>
      <c r="C23" s="116">
        <v>720</v>
      </c>
      <c r="D23" s="121"/>
      <c r="E23" s="114"/>
      <c r="F23" s="118"/>
      <c r="G23" s="118"/>
      <c r="H23" s="120"/>
      <c r="I23" s="118"/>
      <c r="J23" s="134"/>
      <c r="V23" s="138"/>
      <c r="W23" s="139"/>
    </row>
    <row r="24" ht="20.1" customHeight="1" spans="1:9">
      <c r="A24" s="123" t="s">
        <v>1513</v>
      </c>
      <c r="B24" s="116">
        <f>SUM(B19:B23)</f>
        <v>555</v>
      </c>
      <c r="C24" s="116">
        <f>SUM(C19:C23)</f>
        <v>25902</v>
      </c>
      <c r="D24" s="121">
        <f>C24/B24</f>
        <v>46.6702702702703</v>
      </c>
      <c r="E24" s="123" t="s">
        <v>86</v>
      </c>
      <c r="F24" s="118">
        <f>SUM(F6:F23)</f>
        <v>25811</v>
      </c>
      <c r="G24" s="118">
        <f>SUM(G6:G23)</f>
        <v>25430</v>
      </c>
      <c r="H24" s="120">
        <f t="shared" si="0"/>
        <v>0.985238851652396</v>
      </c>
      <c r="I24" s="118">
        <f>F24-G24</f>
        <v>381</v>
      </c>
    </row>
    <row r="25" spans="5:8">
      <c r="E25" s="128"/>
      <c r="F25" s="129"/>
      <c r="G25" s="129"/>
      <c r="H25" s="130"/>
    </row>
    <row r="26" spans="5:8">
      <c r="E26" s="128"/>
      <c r="F26" s="129"/>
      <c r="G26" s="129"/>
      <c r="H26" s="130"/>
    </row>
    <row r="27" spans="5:8">
      <c r="E27" s="131"/>
      <c r="F27" s="132"/>
      <c r="G27" s="132"/>
      <c r="H27" s="130"/>
    </row>
  </sheetData>
  <mergeCells count="11"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432638888888889" right="0.688888888888889" top="0.747916666666667" bottom="0.66875" header="0.314583333333333" footer="0.432638888888889"/>
  <pageSetup paperSize="9" scale="90" firstPageNumber="41" orientation="landscape" useFirstPageNumber="1" horizontalDpi="600"/>
  <headerFooter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workbookViewId="0">
      <selection activeCell="C17" sqref="C17"/>
    </sheetView>
  </sheetViews>
  <sheetFormatPr defaultColWidth="9" defaultRowHeight="15" outlineLevelCol="5"/>
  <cols>
    <col min="1" max="1" width="56.3833333333333" style="72" customWidth="1"/>
    <col min="2" max="2" width="24.6333333333333" style="74" customWidth="1"/>
    <col min="3" max="3" width="25.25" style="72" customWidth="1"/>
    <col min="4" max="4" width="24.3833333333333" style="75" customWidth="1"/>
    <col min="5" max="5" width="12.6333333333333" style="72" customWidth="1"/>
    <col min="6" max="16384" width="9" style="76"/>
  </cols>
  <sheetData>
    <row r="1" ht="20.1" customHeight="1" spans="1:5">
      <c r="A1" s="63" t="s">
        <v>1514</v>
      </c>
      <c r="B1" s="40"/>
      <c r="E1" s="76"/>
    </row>
    <row r="2" s="72" customFormat="1" ht="27" customHeight="1" spans="1:4">
      <c r="A2" s="77" t="s">
        <v>1515</v>
      </c>
      <c r="B2" s="77"/>
      <c r="C2" s="77"/>
      <c r="D2" s="77"/>
    </row>
    <row r="3" s="73" customFormat="1" ht="24" customHeight="1" spans="1:4">
      <c r="A3" s="78"/>
      <c r="B3" s="79"/>
      <c r="C3" s="80" t="s">
        <v>26</v>
      </c>
      <c r="D3" s="81"/>
    </row>
    <row r="4" s="73" customFormat="1" ht="14.1" customHeight="1" spans="1:4">
      <c r="A4" s="82" t="s">
        <v>27</v>
      </c>
      <c r="B4" s="83" t="s">
        <v>92</v>
      </c>
      <c r="C4" s="84" t="s">
        <v>29</v>
      </c>
      <c r="D4" s="85" t="s">
        <v>1516</v>
      </c>
    </row>
    <row r="5" s="73" customFormat="1" ht="11.1" customHeight="1" spans="1:4">
      <c r="A5" s="82"/>
      <c r="B5" s="86"/>
      <c r="C5" s="82"/>
      <c r="D5" s="85"/>
    </row>
    <row r="6" s="73" customFormat="1" ht="18" customHeight="1" spans="1:4">
      <c r="A6" s="87" t="s">
        <v>1483</v>
      </c>
      <c r="B6" s="88"/>
      <c r="C6" s="88"/>
      <c r="D6" s="89"/>
    </row>
    <row r="7" s="73" customFormat="1" ht="18" customHeight="1" spans="1:5">
      <c r="A7" s="87" t="s">
        <v>1485</v>
      </c>
      <c r="B7" s="88">
        <v>234</v>
      </c>
      <c r="C7" s="88">
        <v>342</v>
      </c>
      <c r="D7" s="90">
        <f>C7/B7</f>
        <v>1.46153846153846</v>
      </c>
      <c r="E7" s="91"/>
    </row>
    <row r="8" s="73" customFormat="1" ht="18" customHeight="1" spans="1:5">
      <c r="A8" s="87" t="s">
        <v>1487</v>
      </c>
      <c r="B8" s="88"/>
      <c r="C8" s="88"/>
      <c r="D8" s="90"/>
      <c r="E8" s="91"/>
    </row>
    <row r="9" s="73" customFormat="1" ht="18" customHeight="1" spans="1:5">
      <c r="A9" s="87" t="s">
        <v>1489</v>
      </c>
      <c r="B9" s="88">
        <v>250</v>
      </c>
      <c r="C9" s="88">
        <v>531</v>
      </c>
      <c r="D9" s="90">
        <f>C9/B9</f>
        <v>2.124</v>
      </c>
      <c r="E9" s="91"/>
    </row>
    <row r="10" s="73" customFormat="1" ht="18" customHeight="1" spans="1:6">
      <c r="A10" s="87" t="s">
        <v>1491</v>
      </c>
      <c r="B10" s="88"/>
      <c r="C10" s="88"/>
      <c r="D10" s="90"/>
      <c r="E10" s="91"/>
      <c r="F10" s="64"/>
    </row>
    <row r="11" s="73" customFormat="1" ht="18" customHeight="1" spans="1:6">
      <c r="A11" s="87" t="s">
        <v>1493</v>
      </c>
      <c r="B11" s="88"/>
      <c r="C11" s="88"/>
      <c r="D11" s="90"/>
      <c r="E11" s="91"/>
      <c r="F11" s="64"/>
    </row>
    <row r="12" s="73" customFormat="1" ht="18" customHeight="1" spans="1:6">
      <c r="A12" s="87" t="s">
        <v>1495</v>
      </c>
      <c r="B12" s="88"/>
      <c r="C12" s="88"/>
      <c r="D12" s="90"/>
      <c r="E12" s="91"/>
      <c r="F12" s="64"/>
    </row>
    <row r="13" s="73" customFormat="1" ht="18" customHeight="1" spans="1:5">
      <c r="A13" s="87" t="s">
        <v>1497</v>
      </c>
      <c r="B13" s="88">
        <v>53</v>
      </c>
      <c r="C13" s="88">
        <v>14</v>
      </c>
      <c r="D13" s="90"/>
      <c r="E13" s="91"/>
    </row>
    <row r="14" s="73" customFormat="1" ht="18" customHeight="1" spans="1:5">
      <c r="A14" s="87" t="s">
        <v>1499</v>
      </c>
      <c r="B14" s="88">
        <v>6300</v>
      </c>
      <c r="C14" s="88">
        <v>23100</v>
      </c>
      <c r="D14" s="90">
        <f>C14/B14</f>
        <v>3.66666666666667</v>
      </c>
      <c r="E14" s="91"/>
    </row>
    <row r="15" s="73" customFormat="1" ht="18" customHeight="1" spans="1:5">
      <c r="A15" s="87" t="s">
        <v>1501</v>
      </c>
      <c r="B15" s="88"/>
      <c r="C15" s="88"/>
      <c r="D15" s="90"/>
      <c r="E15" s="91"/>
    </row>
    <row r="16" s="73" customFormat="1" ht="18" customHeight="1" spans="1:5">
      <c r="A16" s="87" t="s">
        <v>1503</v>
      </c>
      <c r="B16" s="88">
        <v>68</v>
      </c>
      <c r="C16" s="88">
        <v>422</v>
      </c>
      <c r="D16" s="90">
        <f>C16/B16</f>
        <v>6.20588235294118</v>
      </c>
      <c r="E16" s="91"/>
    </row>
    <row r="17" s="73" customFormat="1" ht="18" customHeight="1" spans="1:5">
      <c r="A17" s="87" t="s">
        <v>1505</v>
      </c>
      <c r="B17" s="88"/>
      <c r="C17" s="88"/>
      <c r="D17" s="90"/>
      <c r="E17" s="91"/>
    </row>
    <row r="18" s="73" customFormat="1" ht="18" customHeight="1" spans="1:5">
      <c r="A18" s="87" t="s">
        <v>1507</v>
      </c>
      <c r="B18" s="88">
        <v>364</v>
      </c>
      <c r="C18" s="88">
        <v>999</v>
      </c>
      <c r="D18" s="90">
        <f>C18/B18</f>
        <v>2.74450549450549</v>
      </c>
      <c r="E18" s="91"/>
    </row>
    <row r="19" s="73" customFormat="1" ht="18" customHeight="1" spans="1:5">
      <c r="A19" s="87" t="s">
        <v>1509</v>
      </c>
      <c r="B19" s="88">
        <v>9</v>
      </c>
      <c r="C19" s="88">
        <v>22</v>
      </c>
      <c r="D19" s="90">
        <f>C19/B19</f>
        <v>2.44444444444444</v>
      </c>
      <c r="E19" s="91"/>
    </row>
    <row r="20" s="73" customFormat="1" ht="18" customHeight="1" spans="1:5">
      <c r="A20" s="87" t="s">
        <v>1511</v>
      </c>
      <c r="B20" s="88"/>
      <c r="C20" s="88"/>
      <c r="D20" s="90"/>
      <c r="E20" s="91"/>
    </row>
    <row r="21" s="73" customFormat="1" ht="18" customHeight="1" spans="1:5">
      <c r="A21" s="92" t="s">
        <v>1517</v>
      </c>
      <c r="B21" s="88">
        <f>SUM(B6:B20)</f>
        <v>7278</v>
      </c>
      <c r="C21" s="88">
        <f>SUM(C6:C20)</f>
        <v>25430</v>
      </c>
      <c r="D21" s="90">
        <f>C21/B21</f>
        <v>3.49409178345699</v>
      </c>
      <c r="E21" s="91"/>
    </row>
    <row r="22" s="73" customFormat="1" ht="18" customHeight="1" spans="1:5">
      <c r="A22" s="87" t="s">
        <v>1213</v>
      </c>
      <c r="B22" s="88"/>
      <c r="C22" s="88"/>
      <c r="D22" s="90"/>
      <c r="E22" s="91"/>
    </row>
    <row r="23" s="73" customFormat="1" ht="18" customHeight="1" spans="1:5">
      <c r="A23" s="87" t="s">
        <v>1331</v>
      </c>
      <c r="B23" s="88">
        <v>10</v>
      </c>
      <c r="C23" s="88">
        <v>10</v>
      </c>
      <c r="D23" s="90"/>
      <c r="E23" s="91"/>
    </row>
    <row r="24" s="73" customFormat="1" ht="18" customHeight="1" spans="1:5">
      <c r="A24" s="87" t="s">
        <v>1518</v>
      </c>
      <c r="B24" s="88"/>
      <c r="C24" s="88"/>
      <c r="D24" s="90"/>
      <c r="E24" s="91"/>
    </row>
    <row r="25" s="73" customFormat="1" ht="18" customHeight="1" spans="1:5">
      <c r="A25" s="87" t="s">
        <v>1339</v>
      </c>
      <c r="B25" s="88"/>
      <c r="C25" s="88">
        <v>81</v>
      </c>
      <c r="D25" s="90"/>
      <c r="E25" s="91"/>
    </row>
    <row r="26" s="73" customFormat="1" ht="18" customHeight="1" spans="1:5">
      <c r="A26" s="87" t="s">
        <v>1414</v>
      </c>
      <c r="B26" s="88">
        <v>2723</v>
      </c>
      <c r="C26" s="88">
        <v>381</v>
      </c>
      <c r="D26" s="90">
        <f>C26/B26</f>
        <v>0.139919206757253</v>
      </c>
      <c r="E26" s="91"/>
    </row>
    <row r="27" ht="18" customHeight="1" spans="1:5">
      <c r="A27" s="92" t="s">
        <v>1519</v>
      </c>
      <c r="B27" s="93">
        <f>SUM(B21:B26)</f>
        <v>10011</v>
      </c>
      <c r="C27" s="93">
        <f>SUM(C21:C26)</f>
        <v>25902</v>
      </c>
      <c r="D27" s="90">
        <f>C27/B27</f>
        <v>2.58735391069823</v>
      </c>
      <c r="E27" s="91"/>
    </row>
  </sheetData>
  <mergeCells count="5">
    <mergeCell ref="A2:D2"/>
    <mergeCell ref="A4:A5"/>
    <mergeCell ref="B4:B5"/>
    <mergeCell ref="C4:C5"/>
    <mergeCell ref="D4:D5"/>
  </mergeCells>
  <pageMargins left="0.747916666666667" right="0.66875" top="0.629861111111111" bottom="0.66875" header="0.354166666666667" footer="0.432638888888889"/>
  <pageSetup paperSize="9" scale="98" firstPageNumber="42" orientation="landscape" useFirstPageNumber="1" horizontalDpi="600"/>
  <headerFoot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showGridLines="0" workbookViewId="0">
      <selection activeCell="A7" sqref="A7"/>
    </sheetView>
  </sheetViews>
  <sheetFormatPr defaultColWidth="9" defaultRowHeight="13.5" outlineLevelCol="2"/>
  <cols>
    <col min="1" max="1" width="74.75" style="1" customWidth="1"/>
    <col min="2" max="2" width="54.8833333333333" style="1" customWidth="1"/>
    <col min="3" max="16384" width="9" style="1"/>
  </cols>
  <sheetData>
    <row r="1" customFormat="1" ht="14.25" customHeight="1" spans="1:3">
      <c r="A1" s="63" t="s">
        <v>1520</v>
      </c>
      <c r="C1" s="64"/>
    </row>
    <row r="2" customFormat="1" ht="21.95" customHeight="1" spans="1:3">
      <c r="A2" s="65" t="s">
        <v>1521</v>
      </c>
      <c r="B2" s="65"/>
      <c r="C2" s="64"/>
    </row>
    <row r="3" customFormat="1" ht="15.95" customHeight="1" spans="1:3">
      <c r="A3" s="64"/>
      <c r="B3" s="66" t="s">
        <v>26</v>
      </c>
      <c r="C3" s="64"/>
    </row>
    <row r="4" ht="16.5" customHeight="1" spans="1:2">
      <c r="A4" s="67" t="s">
        <v>1522</v>
      </c>
      <c r="B4" s="67" t="s">
        <v>29</v>
      </c>
    </row>
    <row r="5" s="62" customFormat="1" ht="16.5" customHeight="1" spans="1:2">
      <c r="A5" s="68" t="s">
        <v>1523</v>
      </c>
      <c r="B5" s="69"/>
    </row>
    <row r="6" s="62" customFormat="1" ht="16.5" customHeight="1" spans="1:2">
      <c r="A6" s="68" t="s">
        <v>1483</v>
      </c>
      <c r="B6" s="69"/>
    </row>
    <row r="7" s="62" customFormat="1" ht="16.5" customHeight="1" spans="1:2">
      <c r="A7" s="68" t="s">
        <v>1485</v>
      </c>
      <c r="B7" s="69">
        <v>134</v>
      </c>
    </row>
    <row r="8" s="62" customFormat="1" ht="16.5" customHeight="1" spans="1:2">
      <c r="A8" s="68" t="s">
        <v>1487</v>
      </c>
      <c r="B8" s="69"/>
    </row>
    <row r="9" s="62" customFormat="1" ht="16.5" customHeight="1" spans="1:2">
      <c r="A9" s="68" t="s">
        <v>1524</v>
      </c>
      <c r="B9" s="69"/>
    </row>
    <row r="10" s="62" customFormat="1" ht="16.5" customHeight="1" spans="1:2">
      <c r="A10" s="68" t="s">
        <v>1525</v>
      </c>
      <c r="B10" s="69"/>
    </row>
    <row r="11" s="62" customFormat="1" ht="16.5" customHeight="1" spans="1:2">
      <c r="A11" s="68" t="s">
        <v>1526</v>
      </c>
      <c r="B11" s="69">
        <v>6</v>
      </c>
    </row>
    <row r="12" s="62" customFormat="1" ht="16.5" customHeight="1" spans="1:2">
      <c r="A12" s="68" t="s">
        <v>1491</v>
      </c>
      <c r="B12" s="69"/>
    </row>
    <row r="13" s="62" customFormat="1" ht="16.5" customHeight="1" spans="1:2">
      <c r="A13" s="68" t="s">
        <v>1493</v>
      </c>
      <c r="B13" s="69"/>
    </row>
    <row r="14" s="62" customFormat="1" ht="16.5" customHeight="1" spans="1:2">
      <c r="A14" s="68" t="s">
        <v>1495</v>
      </c>
      <c r="B14" s="69"/>
    </row>
    <row r="15" s="62" customFormat="1" ht="16.5" customHeight="1" spans="1:2">
      <c r="A15" s="68" t="s">
        <v>1497</v>
      </c>
      <c r="B15" s="69"/>
    </row>
    <row r="16" s="62" customFormat="1" ht="16.5" customHeight="1" spans="1:2">
      <c r="A16" s="68" t="s">
        <v>1527</v>
      </c>
      <c r="B16" s="69">
        <v>210</v>
      </c>
    </row>
    <row r="17" s="62" customFormat="1" ht="16.5" customHeight="1" spans="1:2">
      <c r="A17" s="68" t="s">
        <v>1528</v>
      </c>
      <c r="B17" s="69"/>
    </row>
    <row r="18" s="62" customFormat="1" ht="16.5" customHeight="1" spans="1:2">
      <c r="A18" s="68" t="s">
        <v>1529</v>
      </c>
      <c r="B18" s="69"/>
    </row>
    <row r="19" s="62" customFormat="1" ht="16.5" customHeight="1" spans="1:2">
      <c r="A19" s="68" t="s">
        <v>1530</v>
      </c>
      <c r="B19" s="69"/>
    </row>
    <row r="20" s="62" customFormat="1" ht="16.5" customHeight="1" spans="1:2">
      <c r="A20" s="68" t="s">
        <v>1531</v>
      </c>
      <c r="B20" s="69"/>
    </row>
    <row r="21" s="62" customFormat="1" ht="16.5" customHeight="1" spans="1:2">
      <c r="A21" s="68" t="s">
        <v>1532</v>
      </c>
      <c r="B21" s="69"/>
    </row>
    <row r="22" s="62" customFormat="1" ht="16.5" customHeight="1" spans="1:2">
      <c r="A22" s="68" t="s">
        <v>1533</v>
      </c>
      <c r="B22" s="69"/>
    </row>
    <row r="23" s="62" customFormat="1" ht="16.5" customHeight="1" spans="1:2">
      <c r="A23" s="68" t="s">
        <v>1534</v>
      </c>
      <c r="B23" s="69"/>
    </row>
    <row r="24" s="62" customFormat="1" ht="16.5" customHeight="1" spans="1:2">
      <c r="A24" s="68" t="s">
        <v>1535</v>
      </c>
      <c r="B24" s="69"/>
    </row>
    <row r="25" s="62" customFormat="1" ht="16.5" customHeight="1" spans="1:2">
      <c r="A25" s="68" t="s">
        <v>1536</v>
      </c>
      <c r="B25" s="69"/>
    </row>
    <row r="26" s="62" customFormat="1" ht="16.5" customHeight="1" spans="1:2">
      <c r="A26" s="68" t="s">
        <v>1505</v>
      </c>
      <c r="B26" s="69"/>
    </row>
    <row r="27" s="62" customFormat="1" ht="16.5" customHeight="1" spans="1:2">
      <c r="A27" s="68" t="s">
        <v>1501</v>
      </c>
      <c r="B27" s="69"/>
    </row>
    <row r="28" s="62" customFormat="1" ht="16.5" customHeight="1" spans="1:2">
      <c r="A28" s="68" t="s">
        <v>1537</v>
      </c>
      <c r="B28" s="69">
        <v>744</v>
      </c>
    </row>
    <row r="29" s="62" customFormat="1" ht="16.5" customHeight="1" spans="1:2">
      <c r="A29" s="68" t="s">
        <v>1538</v>
      </c>
      <c r="B29" s="69"/>
    </row>
    <row r="30" s="62" customFormat="1" ht="16.5" customHeight="1" spans="1:2">
      <c r="A30" s="70" t="s">
        <v>1539</v>
      </c>
      <c r="B30" s="71">
        <f>SUM(B5:B29)</f>
        <v>1094</v>
      </c>
    </row>
  </sheetData>
  <mergeCells count="1">
    <mergeCell ref="A2:B2"/>
  </mergeCells>
  <pageMargins left="0.747916666666667" right="0.700694444444445" top="0.590277777777778" bottom="0.550694444444444" header="0.298611111111111" footer="0.354166666666667"/>
  <pageSetup paperSize="9" firstPageNumber="43" orientation="landscape" useFirstPageNumber="1" horizontalDpi="600"/>
  <headerFoot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showGridLines="0" workbookViewId="0">
      <selection activeCell="F4" sqref="F4"/>
    </sheetView>
  </sheetViews>
  <sheetFormatPr defaultColWidth="9" defaultRowHeight="12.75" customHeight="1" outlineLevelCol="3"/>
  <cols>
    <col min="1" max="1" width="46.125" style="2" customWidth="1"/>
    <col min="2" max="2" width="29.5" style="3" customWidth="1"/>
    <col min="3" max="3" width="27.875" style="3" customWidth="1"/>
    <col min="4" max="4" width="24.375" style="3" customWidth="1"/>
    <col min="5" max="234" width="9" style="3"/>
    <col min="235" max="235" width="65.3833333333333" style="3" customWidth="1"/>
    <col min="236" max="241" width="21.25" style="3" customWidth="1"/>
    <col min="242" max="242" width="8" style="3" customWidth="1"/>
    <col min="243" max="243" width="6" style="3" customWidth="1"/>
    <col min="244" max="16384" width="9" style="3"/>
  </cols>
  <sheetData>
    <row r="1" s="58" customFormat="1" ht="24" customHeight="1" spans="1:4">
      <c r="A1" s="5" t="s">
        <v>1540</v>
      </c>
      <c r="B1" s="5"/>
      <c r="C1" s="5"/>
      <c r="D1" s="5"/>
    </row>
    <row r="2" s="21" customFormat="1" ht="42" customHeight="1" spans="1:4">
      <c r="A2" s="59" t="s">
        <v>1421</v>
      </c>
      <c r="B2" s="59"/>
      <c r="C2" s="59"/>
      <c r="D2" s="59"/>
    </row>
    <row r="3" s="21" customFormat="1" ht="43" customHeight="1" spans="1:4">
      <c r="A3" s="22" t="s">
        <v>1208</v>
      </c>
      <c r="B3" s="22" t="s">
        <v>1541</v>
      </c>
      <c r="C3" s="22"/>
      <c r="D3" s="22"/>
    </row>
    <row r="4" s="21" customFormat="1" ht="43" customHeight="1" spans="1:4">
      <c r="A4" s="22"/>
      <c r="B4" s="22" t="s">
        <v>1458</v>
      </c>
      <c r="C4" s="22" t="s">
        <v>1542</v>
      </c>
      <c r="D4" s="22" t="s">
        <v>1543</v>
      </c>
    </row>
    <row r="5" s="21" customFormat="1" ht="43" customHeight="1" spans="1:4">
      <c r="A5" s="26" t="s">
        <v>1463</v>
      </c>
      <c r="B5" s="60">
        <f>SUM(C5:D5)</f>
        <v>18600</v>
      </c>
      <c r="C5" s="60">
        <v>18600</v>
      </c>
      <c r="D5" s="60">
        <v>0</v>
      </c>
    </row>
    <row r="6" s="21" customFormat="1" ht="43" customHeight="1" spans="1:4">
      <c r="A6" s="26" t="s">
        <v>1464</v>
      </c>
      <c r="B6" s="60">
        <v>41026</v>
      </c>
      <c r="C6" s="61"/>
      <c r="D6" s="61"/>
    </row>
    <row r="7" s="21" customFormat="1" ht="43" customHeight="1" spans="1:4">
      <c r="A7" s="26" t="s">
        <v>1465</v>
      </c>
      <c r="B7" s="60">
        <f>C7</f>
        <v>20400</v>
      </c>
      <c r="C7" s="60">
        <v>20400</v>
      </c>
      <c r="D7" s="61"/>
    </row>
    <row r="8" s="21" customFormat="1" ht="43" customHeight="1" spans="1:4">
      <c r="A8" s="26" t="s">
        <v>1466</v>
      </c>
      <c r="B8" s="60">
        <f>D8+C8</f>
        <v>0</v>
      </c>
      <c r="C8" s="60">
        <v>0</v>
      </c>
      <c r="D8" s="60">
        <v>0</v>
      </c>
    </row>
    <row r="9" s="21" customFormat="1" ht="43" customHeight="1" spans="1:4">
      <c r="A9" s="26" t="s">
        <v>1467</v>
      </c>
      <c r="B9" s="60">
        <f>C9+D9</f>
        <v>0</v>
      </c>
      <c r="C9" s="60">
        <v>0</v>
      </c>
      <c r="D9" s="60">
        <v>0</v>
      </c>
    </row>
    <row r="10" s="21" customFormat="1" ht="43" customHeight="1" spans="1:4">
      <c r="A10" s="26" t="s">
        <v>1468</v>
      </c>
      <c r="B10" s="60">
        <f>SUM(C10:D10)</f>
        <v>39000</v>
      </c>
      <c r="C10" s="60">
        <f>C7+C5-C8-C9</f>
        <v>39000</v>
      </c>
      <c r="D10" s="60">
        <f>D5-D8-D9</f>
        <v>0</v>
      </c>
    </row>
  </sheetData>
  <mergeCells count="4">
    <mergeCell ref="A1:D1"/>
    <mergeCell ref="A2:D2"/>
    <mergeCell ref="B3:D3"/>
    <mergeCell ref="A3:A4"/>
  </mergeCells>
  <printOptions horizontalCentered="1"/>
  <pageMargins left="0.708333333333333" right="0.708333333333333" top="1.14166666666667" bottom="0.904861111111111" header="0.314583333333333" footer="0.550694444444444"/>
  <pageSetup paperSize="9" firstPageNumber="44" orientation="landscape" useFirstPageNumber="1" horizontalDpi="600"/>
  <headerFoot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E11"/>
  <sheetViews>
    <sheetView workbookViewId="0">
      <selection activeCell="E9" sqref="E9"/>
    </sheetView>
  </sheetViews>
  <sheetFormatPr defaultColWidth="9" defaultRowHeight="13.5" outlineLevelCol="4"/>
  <cols>
    <col min="5" max="5" width="94" customWidth="1"/>
  </cols>
  <sheetData>
    <row r="4" ht="27" customHeight="1"/>
    <row r="5" ht="37" customHeight="1"/>
    <row r="6" ht="69" customHeight="1" spans="1:5">
      <c r="A6" s="33" t="s">
        <v>1544</v>
      </c>
      <c r="B6" s="33"/>
      <c r="C6" s="33"/>
      <c r="D6" s="33"/>
      <c r="E6" s="34"/>
    </row>
    <row r="7" customFormat="1"/>
    <row r="8" ht="72" customHeight="1" spans="1:5">
      <c r="A8" s="35" t="s">
        <v>1545</v>
      </c>
      <c r="B8" s="35"/>
      <c r="C8" s="35"/>
      <c r="D8" s="35"/>
      <c r="E8" s="36"/>
    </row>
    <row r="9" customFormat="1" ht="113" customHeight="1"/>
    <row r="10" ht="27" customHeight="1" spans="1:5">
      <c r="A10" s="37"/>
      <c r="B10" s="37"/>
      <c r="C10" s="37"/>
      <c r="D10" s="37"/>
      <c r="E10" s="37"/>
    </row>
    <row r="11" ht="27" customHeight="1" spans="1:5">
      <c r="A11" s="37"/>
      <c r="B11" s="37"/>
      <c r="C11" s="37"/>
      <c r="D11" s="37"/>
      <c r="E11" s="37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1"/>
  <sheetViews>
    <sheetView showGridLines="0" view="pageBreakPreview" zoomScaleNormal="100" workbookViewId="0">
      <selection activeCell="C10" sqref="C10"/>
    </sheetView>
  </sheetViews>
  <sheetFormatPr defaultColWidth="9" defaultRowHeight="14.25"/>
  <cols>
    <col min="1" max="1" width="45.1333333333333" style="39" customWidth="1"/>
    <col min="2" max="2" width="26.5" style="55" customWidth="1"/>
    <col min="3" max="3" width="25.8833333333333" style="55" customWidth="1"/>
    <col min="4" max="4" width="27.75" style="55" customWidth="1"/>
    <col min="5" max="25" width="9" style="39"/>
    <col min="26" max="16384" width="9" style="19"/>
  </cols>
  <sheetData>
    <row r="1" ht="31.5" customHeight="1" spans="1:25">
      <c r="A1" s="42" t="s">
        <v>1546</v>
      </c>
      <c r="B1" s="42"/>
      <c r="C1" s="42"/>
      <c r="D1" s="42"/>
      <c r="E1" s="57"/>
      <c r="F1" s="57"/>
      <c r="G1" s="57"/>
      <c r="H1" s="53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</row>
    <row r="2" s="38" customFormat="1" ht="24" customHeight="1" spans="1:8">
      <c r="A2" s="52" t="s">
        <v>1547</v>
      </c>
      <c r="B2" s="52"/>
      <c r="C2" s="52"/>
      <c r="D2" s="52"/>
      <c r="E2" s="57"/>
      <c r="F2" s="57"/>
      <c r="G2" s="57"/>
      <c r="H2" s="53"/>
    </row>
    <row r="3" s="38" customFormat="1" ht="24" customHeight="1" spans="1:8">
      <c r="A3" s="47" t="s">
        <v>1548</v>
      </c>
      <c r="B3" s="47" t="s">
        <v>1549</v>
      </c>
      <c r="C3" s="47" t="s">
        <v>1550</v>
      </c>
      <c r="D3" s="47" t="s">
        <v>1551</v>
      </c>
      <c r="E3" s="48"/>
      <c r="F3" s="48"/>
      <c r="G3" s="48"/>
      <c r="H3" s="49"/>
    </row>
    <row r="4" s="38" customFormat="1" ht="24" customHeight="1" spans="1:8">
      <c r="A4" s="50" t="s">
        <v>1552</v>
      </c>
      <c r="B4" s="51"/>
      <c r="C4" s="51"/>
      <c r="D4" s="51"/>
      <c r="E4" s="52"/>
      <c r="F4" s="52"/>
      <c r="G4" s="52"/>
      <c r="H4" s="49"/>
    </row>
    <row r="5" s="38" customFormat="1" ht="24" customHeight="1" spans="1:23">
      <c r="A5" s="50" t="s">
        <v>1553</v>
      </c>
      <c r="B5" s="51"/>
      <c r="C5" s="51"/>
      <c r="D5" s="51"/>
      <c r="E5" s="52"/>
      <c r="F5" s="52"/>
      <c r="G5" s="52"/>
      <c r="H5" s="49"/>
      <c r="V5" s="56"/>
      <c r="W5" s="56"/>
    </row>
    <row r="6" s="38" customFormat="1" ht="24" customHeight="1" spans="1:23">
      <c r="A6" s="50" t="s">
        <v>1554</v>
      </c>
      <c r="B6" s="51"/>
      <c r="C6" s="51"/>
      <c r="D6" s="51"/>
      <c r="E6" s="52"/>
      <c r="F6" s="52"/>
      <c r="G6" s="52"/>
      <c r="H6" s="49"/>
      <c r="V6" s="56"/>
      <c r="W6" s="56"/>
    </row>
    <row r="7" s="38" customFormat="1" ht="24" customHeight="1" spans="1:23">
      <c r="A7" s="50" t="s">
        <v>1555</v>
      </c>
      <c r="B7" s="51"/>
      <c r="C7" s="51"/>
      <c r="D7" s="51"/>
      <c r="E7" s="52"/>
      <c r="F7" s="52"/>
      <c r="G7" s="52"/>
      <c r="H7" s="49"/>
      <c r="V7" s="56"/>
      <c r="W7" s="56"/>
    </row>
    <row r="8" s="38" customFormat="1" ht="24" customHeight="1" spans="1:23">
      <c r="A8" s="50" t="s">
        <v>1556</v>
      </c>
      <c r="B8" s="51"/>
      <c r="C8" s="51"/>
      <c r="D8" s="51"/>
      <c r="E8" s="52"/>
      <c r="F8" s="52"/>
      <c r="G8" s="52"/>
      <c r="H8" s="49"/>
      <c r="V8" s="56"/>
      <c r="W8" s="56"/>
    </row>
    <row r="9" s="38" customFormat="1" ht="24" customHeight="1" spans="1:23">
      <c r="A9" s="47" t="s">
        <v>1557</v>
      </c>
      <c r="B9" s="51"/>
      <c r="C9" s="51"/>
      <c r="D9" s="51"/>
      <c r="E9" s="52"/>
      <c r="F9" s="52"/>
      <c r="G9" s="52"/>
      <c r="H9" s="49"/>
      <c r="V9" s="56"/>
      <c r="W9" s="56"/>
    </row>
    <row r="10" s="38" customFormat="1" ht="24" customHeight="1" spans="1:23">
      <c r="A10" s="50" t="s">
        <v>1558</v>
      </c>
      <c r="B10" s="51"/>
      <c r="C10" s="51"/>
      <c r="D10" s="51">
        <v>1</v>
      </c>
      <c r="E10" s="52"/>
      <c r="F10" s="52"/>
      <c r="G10" s="52"/>
      <c r="H10" s="49"/>
      <c r="V10" s="56"/>
      <c r="W10" s="56"/>
    </row>
    <row r="11" s="38" customFormat="1" ht="24" customHeight="1" spans="1:23">
      <c r="A11" s="50" t="s">
        <v>1559</v>
      </c>
      <c r="B11" s="51"/>
      <c r="C11" s="51"/>
      <c r="D11" s="51"/>
      <c r="E11" s="52"/>
      <c r="F11" s="52"/>
      <c r="G11" s="52"/>
      <c r="H11" s="49"/>
      <c r="V11" s="56"/>
      <c r="W11" s="56"/>
    </row>
    <row r="12" s="38" customFormat="1" ht="24" customHeight="1" spans="1:23">
      <c r="A12" s="50" t="s">
        <v>1560</v>
      </c>
      <c r="B12" s="51"/>
      <c r="C12" s="51"/>
      <c r="D12" s="51"/>
      <c r="E12" s="52"/>
      <c r="F12" s="52"/>
      <c r="G12" s="52"/>
      <c r="H12" s="49"/>
      <c r="V12" s="56"/>
      <c r="W12" s="56"/>
    </row>
    <row r="13" s="38" customFormat="1" ht="24" customHeight="1" spans="1:23">
      <c r="A13" s="50"/>
      <c r="B13" s="51"/>
      <c r="C13" s="51"/>
      <c r="D13" s="51"/>
      <c r="E13" s="52"/>
      <c r="F13" s="52"/>
      <c r="G13" s="52"/>
      <c r="H13" s="49"/>
      <c r="V13" s="56"/>
      <c r="W13" s="56"/>
    </row>
    <row r="14" s="38" customFormat="1" ht="24" customHeight="1" spans="1:23">
      <c r="A14" s="50"/>
      <c r="B14" s="51"/>
      <c r="C14" s="51"/>
      <c r="D14" s="51"/>
      <c r="E14" s="52"/>
      <c r="F14" s="52"/>
      <c r="G14" s="52"/>
      <c r="H14" s="49"/>
      <c r="V14" s="56"/>
      <c r="W14" s="56"/>
    </row>
    <row r="15" ht="24" hidden="1" customHeight="1" spans="1:8">
      <c r="A15" s="50"/>
      <c r="B15" s="51"/>
      <c r="C15" s="51"/>
      <c r="D15" s="51"/>
      <c r="E15" s="52"/>
      <c r="F15" s="52"/>
      <c r="G15" s="52"/>
      <c r="H15" s="49"/>
    </row>
    <row r="16" s="39" customFormat="1" ht="24" customHeight="1" spans="1:30">
      <c r="A16" s="50"/>
      <c r="B16" s="51"/>
      <c r="C16" s="51"/>
      <c r="D16" s="51"/>
      <c r="E16" s="52"/>
      <c r="F16" s="52"/>
      <c r="G16" s="52"/>
      <c r="H16" s="49"/>
      <c r="Z16" s="19"/>
      <c r="AA16" s="19"/>
      <c r="AB16" s="19"/>
      <c r="AC16" s="19"/>
      <c r="AD16" s="19"/>
    </row>
    <row r="17" s="39" customFormat="1" ht="24" customHeight="1" spans="1:30">
      <c r="A17" s="50"/>
      <c r="B17" s="51"/>
      <c r="C17" s="51"/>
      <c r="D17" s="51"/>
      <c r="E17" s="52"/>
      <c r="F17" s="52"/>
      <c r="G17" s="52"/>
      <c r="H17" s="49"/>
      <c r="Z17" s="19"/>
      <c r="AA17" s="19"/>
      <c r="AB17" s="19"/>
      <c r="AC17" s="19"/>
      <c r="AD17" s="19"/>
    </row>
    <row r="18" s="39" customFormat="1" ht="24" customHeight="1" spans="1:30">
      <c r="A18" s="50"/>
      <c r="B18" s="51"/>
      <c r="C18" s="51"/>
      <c r="D18" s="51"/>
      <c r="E18" s="52"/>
      <c r="F18" s="52"/>
      <c r="G18" s="52"/>
      <c r="H18" s="49"/>
      <c r="Z18" s="19"/>
      <c r="AA18" s="19"/>
      <c r="AB18" s="19"/>
      <c r="AC18" s="19"/>
      <c r="AD18" s="19"/>
    </row>
    <row r="19" s="39" customFormat="1" ht="24" customHeight="1" spans="1:30">
      <c r="A19" s="50"/>
      <c r="B19" s="51"/>
      <c r="C19" s="51"/>
      <c r="D19" s="51"/>
      <c r="E19" s="52"/>
      <c r="F19" s="52"/>
      <c r="G19" s="52"/>
      <c r="H19" s="49"/>
      <c r="Z19" s="19"/>
      <c r="AA19" s="19"/>
      <c r="AB19" s="19"/>
      <c r="AC19" s="19"/>
      <c r="AD19" s="19"/>
    </row>
    <row r="20" s="39" customFormat="1" ht="24" customHeight="1" spans="1:30">
      <c r="A20" s="50" t="s">
        <v>1561</v>
      </c>
      <c r="B20" s="51"/>
      <c r="C20" s="51"/>
      <c r="D20" s="51">
        <v>1</v>
      </c>
      <c r="E20" s="52"/>
      <c r="F20" s="52"/>
      <c r="G20" s="52"/>
      <c r="H20" s="49"/>
      <c r="Z20" s="19"/>
      <c r="AA20" s="19"/>
      <c r="AB20" s="19"/>
      <c r="AC20" s="19"/>
      <c r="AD20" s="19"/>
    </row>
    <row r="21" s="39" customFormat="1" ht="15" spans="1:30">
      <c r="A21" s="53"/>
      <c r="B21" s="54"/>
      <c r="C21" s="54"/>
      <c r="D21" s="54"/>
      <c r="E21" s="53"/>
      <c r="F21" s="53"/>
      <c r="G21" s="53"/>
      <c r="H21" s="53"/>
      <c r="Z21" s="19"/>
      <c r="AA21" s="19"/>
      <c r="AB21" s="19"/>
      <c r="AC21" s="19"/>
      <c r="AD21" s="19"/>
    </row>
  </sheetData>
  <mergeCells count="2">
    <mergeCell ref="A1:D1"/>
    <mergeCell ref="A2:D2"/>
  </mergeCells>
  <printOptions horizontalCentered="1"/>
  <pageMargins left="0.81875" right="0.747916666666667" top="0.747916666666667" bottom="0.739583333333333" header="0.314583333333333" footer="0.472222222222222"/>
  <pageSetup paperSize="9" firstPageNumber="45" orientation="landscape" useFirstPageNumber="1" horizontalDpi="600"/>
  <headerFoot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8"/>
  <sheetViews>
    <sheetView showGridLines="0" view="pageBreakPreview" zoomScaleNormal="100" workbookViewId="0">
      <selection activeCell="D12" sqref="D12"/>
    </sheetView>
  </sheetViews>
  <sheetFormatPr defaultColWidth="9" defaultRowHeight="31.5" customHeight="1"/>
  <cols>
    <col min="1" max="1" width="60.3833333333333" style="40" customWidth="1"/>
    <col min="2" max="2" width="25.3833333333333" style="41" customWidth="1"/>
    <col min="3" max="3" width="18.3833333333333" style="41" customWidth="1"/>
    <col min="4" max="4" width="21.25" style="41" customWidth="1"/>
    <col min="5" max="25" width="9" style="40"/>
    <col min="26" max="16384" width="9" style="1"/>
  </cols>
  <sheetData>
    <row r="1" customHeight="1" spans="1:25">
      <c r="A1" s="42" t="s">
        <v>1562</v>
      </c>
      <c r="B1" s="42"/>
      <c r="C1" s="42"/>
      <c r="D1" s="42"/>
      <c r="E1" s="43"/>
      <c r="F1" s="43"/>
      <c r="G1" s="43"/>
      <c r="H1" s="44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customHeight="1" spans="1:25">
      <c r="A2" s="45"/>
      <c r="B2" s="45"/>
      <c r="C2" s="46"/>
      <c r="D2" s="46" t="s">
        <v>26</v>
      </c>
      <c r="E2" s="43"/>
      <c r="F2" s="43"/>
      <c r="G2" s="43"/>
      <c r="H2" s="44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="38" customFormat="1" ht="24.95" customHeight="1" spans="1:8">
      <c r="A3" s="47" t="s">
        <v>1548</v>
      </c>
      <c r="B3" s="47" t="s">
        <v>1549</v>
      </c>
      <c r="C3" s="47" t="s">
        <v>1550</v>
      </c>
      <c r="D3" s="47" t="s">
        <v>1551</v>
      </c>
      <c r="E3" s="48"/>
      <c r="F3" s="48"/>
      <c r="G3" s="48"/>
      <c r="H3" s="49"/>
    </row>
    <row r="4" s="38" customFormat="1" ht="24.95" customHeight="1" spans="1:8">
      <c r="A4" s="50" t="s">
        <v>1563</v>
      </c>
      <c r="B4" s="51"/>
      <c r="C4" s="51">
        <v>1</v>
      </c>
      <c r="D4" s="51">
        <v>1</v>
      </c>
      <c r="E4" s="52"/>
      <c r="F4" s="52"/>
      <c r="G4" s="52"/>
      <c r="H4" s="49"/>
    </row>
    <row r="5" s="38" customFormat="1" ht="24.95" customHeight="1" spans="1:23">
      <c r="A5" s="50" t="s">
        <v>1564</v>
      </c>
      <c r="B5" s="51"/>
      <c r="C5" s="51"/>
      <c r="D5" s="51"/>
      <c r="E5" s="52"/>
      <c r="F5" s="52"/>
      <c r="G5" s="52"/>
      <c r="H5" s="49"/>
      <c r="V5" s="56"/>
      <c r="W5" s="56"/>
    </row>
    <row r="6" s="38" customFormat="1" ht="24.95" customHeight="1" spans="1:23">
      <c r="A6" s="50" t="s">
        <v>1565</v>
      </c>
      <c r="B6" s="51"/>
      <c r="C6" s="51"/>
      <c r="D6" s="51"/>
      <c r="E6" s="52"/>
      <c r="F6" s="52"/>
      <c r="G6" s="52"/>
      <c r="H6" s="49"/>
      <c r="V6" s="56"/>
      <c r="W6" s="56"/>
    </row>
    <row r="7" s="38" customFormat="1" ht="24.95" customHeight="1" spans="1:23">
      <c r="A7" s="50" t="s">
        <v>1566</v>
      </c>
      <c r="B7" s="51"/>
      <c r="C7" s="51"/>
      <c r="D7" s="51"/>
      <c r="E7" s="52"/>
      <c r="F7" s="52"/>
      <c r="G7" s="52"/>
      <c r="H7" s="49"/>
      <c r="V7" s="56"/>
      <c r="W7" s="56"/>
    </row>
    <row r="8" s="38" customFormat="1" ht="24.95" customHeight="1" spans="1:23">
      <c r="A8" s="50" t="s">
        <v>1567</v>
      </c>
      <c r="B8" s="51"/>
      <c r="C8" s="51"/>
      <c r="D8" s="51"/>
      <c r="E8" s="52"/>
      <c r="F8" s="52"/>
      <c r="G8" s="52"/>
      <c r="H8" s="49"/>
      <c r="V8" s="56"/>
      <c r="W8" s="56"/>
    </row>
    <row r="9" s="38" customFormat="1" ht="24.95" customHeight="1" spans="1:23">
      <c r="A9" s="47" t="s">
        <v>1568</v>
      </c>
      <c r="B9" s="51"/>
      <c r="C9" s="51"/>
      <c r="D9" s="51"/>
      <c r="E9" s="52"/>
      <c r="F9" s="52"/>
      <c r="G9" s="52"/>
      <c r="H9" s="49"/>
      <c r="V9" s="56"/>
      <c r="W9" s="56"/>
    </row>
    <row r="10" s="38" customFormat="1" ht="24.95" customHeight="1" spans="1:23">
      <c r="A10" s="50" t="s">
        <v>1569</v>
      </c>
      <c r="B10" s="51"/>
      <c r="C10" s="51"/>
      <c r="D10" s="51"/>
      <c r="E10" s="52"/>
      <c r="F10" s="52"/>
      <c r="G10" s="52"/>
      <c r="H10" s="49"/>
      <c r="V10" s="56"/>
      <c r="W10" s="56"/>
    </row>
    <row r="11" s="38" customFormat="1" ht="24.95" customHeight="1" spans="1:23">
      <c r="A11" s="50"/>
      <c r="B11" s="51"/>
      <c r="C11" s="51"/>
      <c r="D11" s="51"/>
      <c r="E11" s="52"/>
      <c r="F11" s="52"/>
      <c r="G11" s="52"/>
      <c r="H11" s="49"/>
      <c r="V11" s="56"/>
      <c r="W11" s="56"/>
    </row>
    <row r="12" s="38" customFormat="1" ht="24.95" customHeight="1" spans="1:23">
      <c r="A12" s="50" t="s">
        <v>1570</v>
      </c>
      <c r="B12" s="51"/>
      <c r="C12" s="51"/>
      <c r="D12" s="51"/>
      <c r="E12" s="52"/>
      <c r="F12" s="52"/>
      <c r="G12" s="52"/>
      <c r="H12" s="49"/>
      <c r="V12" s="56"/>
      <c r="W12" s="56"/>
    </row>
    <row r="13" s="38" customFormat="1" ht="24.95" customHeight="1" spans="1:23">
      <c r="A13" s="50" t="s">
        <v>1571</v>
      </c>
      <c r="B13" s="51"/>
      <c r="C13" s="51"/>
      <c r="D13" s="51"/>
      <c r="E13" s="52"/>
      <c r="F13" s="52"/>
      <c r="G13" s="52"/>
      <c r="H13" s="49"/>
      <c r="V13" s="56"/>
      <c r="W13" s="56"/>
    </row>
    <row r="14" s="38" customFormat="1" ht="24.95" customHeight="1" spans="1:23">
      <c r="A14" s="50" t="s">
        <v>1572</v>
      </c>
      <c r="B14" s="51"/>
      <c r="C14" s="51"/>
      <c r="D14" s="51"/>
      <c r="E14" s="52"/>
      <c r="F14" s="52"/>
      <c r="G14" s="52"/>
      <c r="H14" s="49"/>
      <c r="V14" s="56"/>
      <c r="W14" s="56"/>
    </row>
    <row r="15" s="19" customFormat="1" ht="24.95" customHeight="1" spans="1:25">
      <c r="A15" s="50"/>
      <c r="B15" s="51"/>
      <c r="C15" s="51"/>
      <c r="D15" s="51"/>
      <c r="E15" s="52"/>
      <c r="F15" s="52"/>
      <c r="G15" s="52"/>
      <c r="H15" s="4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</row>
    <row r="16" s="39" customFormat="1" ht="24.95" hidden="1" customHeight="1" spans="1:30">
      <c r="A16" s="50"/>
      <c r="B16" s="51"/>
      <c r="C16" s="51"/>
      <c r="D16" s="51"/>
      <c r="E16" s="52"/>
      <c r="F16" s="52"/>
      <c r="G16" s="52"/>
      <c r="H16" s="49"/>
      <c r="Z16" s="19"/>
      <c r="AA16" s="19"/>
      <c r="AB16" s="19"/>
      <c r="AC16" s="19"/>
      <c r="AD16" s="19"/>
    </row>
    <row r="17" s="39" customFormat="1" ht="24.95" hidden="1" customHeight="1" spans="1:30">
      <c r="A17" s="50"/>
      <c r="B17" s="51"/>
      <c r="C17" s="51"/>
      <c r="D17" s="51"/>
      <c r="E17" s="52"/>
      <c r="F17" s="52"/>
      <c r="G17" s="52"/>
      <c r="H17" s="49"/>
      <c r="Z17" s="19"/>
      <c r="AA17" s="19"/>
      <c r="AB17" s="19"/>
      <c r="AC17" s="19"/>
      <c r="AD17" s="19"/>
    </row>
    <row r="18" s="39" customFormat="1" ht="24.95" customHeight="1" spans="1:30">
      <c r="A18" s="50"/>
      <c r="B18" s="51"/>
      <c r="C18" s="51"/>
      <c r="D18" s="51"/>
      <c r="E18" s="52"/>
      <c r="F18" s="52"/>
      <c r="G18" s="52"/>
      <c r="H18" s="49"/>
      <c r="Z18" s="19"/>
      <c r="AA18" s="19"/>
      <c r="AB18" s="19"/>
      <c r="AC18" s="19"/>
      <c r="AD18" s="19"/>
    </row>
    <row r="19" s="38" customFormat="1" ht="24.95" customHeight="1" spans="1:23">
      <c r="A19" s="50"/>
      <c r="B19" s="51"/>
      <c r="C19" s="51"/>
      <c r="D19" s="51"/>
      <c r="E19" s="52"/>
      <c r="F19" s="52"/>
      <c r="G19" s="52"/>
      <c r="H19" s="49"/>
      <c r="V19" s="56"/>
      <c r="W19" s="56"/>
    </row>
    <row r="20" s="19" customFormat="1" ht="24.95" customHeight="1" spans="1:25">
      <c r="A20" s="47" t="s">
        <v>1573</v>
      </c>
      <c r="B20" s="51"/>
      <c r="C20" s="51">
        <v>1</v>
      </c>
      <c r="D20" s="51">
        <v>1</v>
      </c>
      <c r="E20" s="52"/>
      <c r="F20" s="52"/>
      <c r="G20" s="52"/>
      <c r="H20" s="4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</row>
    <row r="21" s="19" customFormat="1" customHeight="1" spans="1:25">
      <c r="A21" s="53"/>
      <c r="B21" s="54"/>
      <c r="C21" s="54"/>
      <c r="D21" s="54"/>
      <c r="E21" s="53"/>
      <c r="F21" s="53"/>
      <c r="G21" s="53"/>
      <c r="H21" s="53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</row>
    <row r="22" s="19" customFormat="1" customHeight="1" spans="1:25">
      <c r="A22" s="39"/>
      <c r="B22" s="55"/>
      <c r="C22" s="55"/>
      <c r="D22" s="55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</row>
    <row r="23" s="19" customFormat="1" customHeight="1" spans="1:25">
      <c r="A23" s="39"/>
      <c r="B23" s="55"/>
      <c r="C23" s="55"/>
      <c r="D23" s="55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</row>
    <row r="24" s="19" customFormat="1" customHeight="1" spans="1:25">
      <c r="A24" s="39"/>
      <c r="B24" s="55"/>
      <c r="C24" s="55"/>
      <c r="D24" s="55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</row>
    <row r="25" s="19" customFormat="1" customHeight="1" spans="1:25">
      <c r="A25" s="39"/>
      <c r="B25" s="55"/>
      <c r="C25" s="55"/>
      <c r="D25" s="55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</row>
    <row r="26" s="19" customFormat="1" customHeight="1" spans="1:25">
      <c r="A26" s="39"/>
      <c r="B26" s="55"/>
      <c r="C26" s="55"/>
      <c r="D26" s="55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</row>
    <row r="27" s="19" customFormat="1" customHeight="1" spans="1:25">
      <c r="A27" s="39"/>
      <c r="B27" s="55"/>
      <c r="C27" s="55"/>
      <c r="D27" s="55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</row>
    <row r="28" s="19" customFormat="1" customHeight="1" spans="1:25">
      <c r="A28" s="39"/>
      <c r="B28" s="55"/>
      <c r="C28" s="55"/>
      <c r="D28" s="55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</row>
  </sheetData>
  <mergeCells count="1">
    <mergeCell ref="A1:D1"/>
  </mergeCells>
  <printOptions horizontalCentered="1"/>
  <pageMargins left="0.81875" right="0.747916666666667" top="0.984027777777778" bottom="0.739583333333333" header="0.314583333333333" footer="0.511805555555556"/>
  <pageSetup paperSize="9" firstPageNumber="46" orientation="landscape" useFirstPageNumber="1" horizontalDpi="600"/>
  <headerFoot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E9" sqref="E9"/>
    </sheetView>
  </sheetViews>
  <sheetFormatPr defaultColWidth="9" defaultRowHeight="13.5" outlineLevelCol="4"/>
  <cols>
    <col min="5" max="5" width="94" customWidth="1"/>
  </cols>
  <sheetData>
    <row r="5" ht="57" customHeight="1"/>
    <row r="6" ht="69" customHeight="1" spans="1:5">
      <c r="A6" s="33" t="s">
        <v>1574</v>
      </c>
      <c r="B6" s="33"/>
      <c r="C6" s="33"/>
      <c r="D6" s="33"/>
      <c r="E6" s="34"/>
    </row>
    <row r="7" customFormat="1"/>
    <row r="8" ht="72" customHeight="1" spans="1:5">
      <c r="A8" s="35" t="s">
        <v>1575</v>
      </c>
      <c r="B8" s="35"/>
      <c r="C8" s="35"/>
      <c r="D8" s="35"/>
      <c r="E8" s="36"/>
    </row>
    <row r="9" customFormat="1" ht="113" customHeight="1"/>
    <row r="10" ht="27" customHeight="1" spans="1:5">
      <c r="A10" s="37"/>
      <c r="B10" s="37"/>
      <c r="C10" s="37"/>
      <c r="D10" s="37"/>
      <c r="E10" s="37"/>
    </row>
    <row r="11" ht="27" customHeight="1" spans="1:5">
      <c r="A11" s="37"/>
      <c r="B11" s="37"/>
      <c r="C11" s="37"/>
      <c r="D11" s="37"/>
      <c r="E11" s="37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showGridLines="0" showZeros="0" workbookViewId="0">
      <selection activeCell="G10" sqref="G10"/>
    </sheetView>
  </sheetViews>
  <sheetFormatPr defaultColWidth="9" defaultRowHeight="12.75" customHeight="1"/>
  <cols>
    <col min="1" max="1" width="30.675" style="20" customWidth="1"/>
    <col min="2" max="4" width="12.1333333333333" style="20" customWidth="1"/>
    <col min="5" max="5" width="12.1333333333333" style="3" customWidth="1"/>
    <col min="6" max="9" width="12.1333333333333" style="4" customWidth="1"/>
    <col min="10" max="229" width="9" style="4"/>
    <col min="230" max="230" width="65.3833333333333" style="4" customWidth="1"/>
    <col min="231" max="236" width="21.25" style="4" customWidth="1"/>
    <col min="237" max="237" width="8" style="4" customWidth="1"/>
    <col min="238" max="238" width="6" style="4" customWidth="1"/>
    <col min="239" max="16384" width="9" style="4"/>
  </cols>
  <sheetData>
    <row r="1" s="19" customFormat="1" ht="36.75" customHeight="1" spans="1:9">
      <c r="A1" s="5" t="s">
        <v>1576</v>
      </c>
      <c r="B1" s="5"/>
      <c r="C1" s="5"/>
      <c r="D1" s="5"/>
      <c r="E1" s="5"/>
      <c r="F1" s="5"/>
      <c r="G1" s="5"/>
      <c r="H1" s="5"/>
      <c r="I1" s="5"/>
    </row>
    <row r="2" s="20" customFormat="1" ht="24" customHeight="1" spans="1:9">
      <c r="A2" s="17" t="s">
        <v>1547</v>
      </c>
      <c r="B2" s="17"/>
      <c r="C2" s="17"/>
      <c r="D2" s="17"/>
      <c r="E2" s="17"/>
      <c r="F2" s="17"/>
      <c r="G2" s="17"/>
      <c r="H2" s="17"/>
      <c r="I2" s="17"/>
    </row>
    <row r="3" s="21" customFormat="1" ht="41" customHeight="1" spans="1:9">
      <c r="A3" s="22" t="s">
        <v>1577</v>
      </c>
      <c r="B3" s="23" t="s">
        <v>1578</v>
      </c>
      <c r="C3" s="23" t="s">
        <v>1579</v>
      </c>
      <c r="D3" s="23" t="s">
        <v>1580</v>
      </c>
      <c r="E3" s="23" t="s">
        <v>1581</v>
      </c>
      <c r="F3" s="23" t="s">
        <v>1582</v>
      </c>
      <c r="G3" s="23" t="s">
        <v>1583</v>
      </c>
      <c r="H3" s="23" t="s">
        <v>1584</v>
      </c>
      <c r="I3" s="23" t="s">
        <v>1585</v>
      </c>
    </row>
    <row r="4" s="21" customFormat="1" ht="27" customHeight="1" spans="1:9">
      <c r="A4" s="24" t="s">
        <v>1586</v>
      </c>
      <c r="B4" s="25">
        <f t="shared" ref="B4:B18" si="0">SUM(C4:I4)</f>
        <v>10927</v>
      </c>
      <c r="C4" s="25">
        <v>0</v>
      </c>
      <c r="D4" s="25">
        <v>2473</v>
      </c>
      <c r="E4" s="25">
        <v>8454</v>
      </c>
      <c r="F4" s="25">
        <v>0</v>
      </c>
      <c r="G4" s="25">
        <v>0</v>
      </c>
      <c r="H4" s="25">
        <v>0</v>
      </c>
      <c r="I4" s="25">
        <v>0</v>
      </c>
    </row>
    <row r="5" s="21" customFormat="1" ht="27" customHeight="1" spans="1:9">
      <c r="A5" s="26" t="s">
        <v>1587</v>
      </c>
      <c r="B5" s="25">
        <f t="shared" si="0"/>
        <v>7405</v>
      </c>
      <c r="C5" s="25">
        <v>0</v>
      </c>
      <c r="D5" s="25">
        <v>866</v>
      </c>
      <c r="E5" s="25">
        <v>6539</v>
      </c>
      <c r="F5" s="25">
        <v>0</v>
      </c>
      <c r="G5" s="25">
        <v>0</v>
      </c>
      <c r="H5" s="25">
        <v>0</v>
      </c>
      <c r="I5" s="25">
        <v>0</v>
      </c>
    </row>
    <row r="6" s="21" customFormat="1" ht="27" customHeight="1" spans="1:9">
      <c r="A6" s="26" t="s">
        <v>1588</v>
      </c>
      <c r="B6" s="25">
        <f t="shared" si="0"/>
        <v>3385</v>
      </c>
      <c r="C6" s="25">
        <v>0</v>
      </c>
      <c r="D6" s="25">
        <v>1585</v>
      </c>
      <c r="E6" s="25">
        <v>1800</v>
      </c>
      <c r="F6" s="25">
        <v>0</v>
      </c>
      <c r="G6" s="25">
        <v>0</v>
      </c>
      <c r="H6" s="25">
        <v>0</v>
      </c>
      <c r="I6" s="25">
        <v>0</v>
      </c>
    </row>
    <row r="7" s="21" customFormat="1" ht="27" customHeight="1" spans="1:9">
      <c r="A7" s="26" t="s">
        <v>1589</v>
      </c>
      <c r="B7" s="25">
        <f t="shared" si="0"/>
        <v>110</v>
      </c>
      <c r="C7" s="25">
        <v>0</v>
      </c>
      <c r="D7" s="25">
        <v>18</v>
      </c>
      <c r="E7" s="25">
        <v>92</v>
      </c>
      <c r="F7" s="25">
        <v>0</v>
      </c>
      <c r="G7" s="25">
        <v>0</v>
      </c>
      <c r="H7" s="25">
        <v>0</v>
      </c>
      <c r="I7" s="25">
        <v>0</v>
      </c>
    </row>
    <row r="8" s="21" customFormat="1" ht="27" customHeight="1" spans="1:9">
      <c r="A8" s="26" t="s">
        <v>1590</v>
      </c>
      <c r="B8" s="25">
        <f t="shared" si="0"/>
        <v>0</v>
      </c>
      <c r="C8" s="25">
        <v>0</v>
      </c>
      <c r="D8" s="25">
        <v>0</v>
      </c>
      <c r="E8" s="25">
        <v>0</v>
      </c>
      <c r="F8" s="25">
        <v>0</v>
      </c>
      <c r="G8" s="25">
        <v>0</v>
      </c>
      <c r="H8" s="25">
        <v>0</v>
      </c>
      <c r="I8" s="25">
        <v>0</v>
      </c>
    </row>
    <row r="9" s="21" customFormat="1" ht="27" customHeight="1" spans="1:9">
      <c r="A9" s="26" t="s">
        <v>1591</v>
      </c>
      <c r="B9" s="25">
        <f t="shared" si="0"/>
        <v>23</v>
      </c>
      <c r="C9" s="25">
        <v>0</v>
      </c>
      <c r="D9" s="25">
        <v>0</v>
      </c>
      <c r="E9" s="25">
        <v>23</v>
      </c>
      <c r="F9" s="25">
        <v>0</v>
      </c>
      <c r="G9" s="25">
        <v>0</v>
      </c>
      <c r="H9" s="25">
        <v>0</v>
      </c>
      <c r="I9" s="25">
        <v>0</v>
      </c>
    </row>
    <row r="10" s="21" customFormat="1" ht="27" customHeight="1" spans="1:9">
      <c r="A10" s="26" t="s">
        <v>1592</v>
      </c>
      <c r="B10" s="25">
        <f t="shared" si="0"/>
        <v>0</v>
      </c>
      <c r="C10" s="25">
        <v>0</v>
      </c>
      <c r="D10" s="25">
        <v>0</v>
      </c>
      <c r="E10" s="25">
        <v>0</v>
      </c>
      <c r="F10" s="25">
        <v>0</v>
      </c>
      <c r="G10" s="25">
        <v>0</v>
      </c>
      <c r="H10" s="25">
        <v>0</v>
      </c>
      <c r="I10" s="25">
        <v>0</v>
      </c>
    </row>
    <row r="11" s="21" customFormat="1" ht="27" customHeight="1" spans="1:9">
      <c r="A11" s="26" t="s">
        <v>1593</v>
      </c>
      <c r="B11" s="25">
        <f t="shared" si="0"/>
        <v>0</v>
      </c>
      <c r="C11" s="25">
        <v>0</v>
      </c>
      <c r="D11" s="25">
        <v>0</v>
      </c>
      <c r="E11" s="25">
        <v>0</v>
      </c>
      <c r="F11" s="25">
        <v>0</v>
      </c>
      <c r="G11" s="25">
        <v>0</v>
      </c>
      <c r="H11" s="25">
        <v>0</v>
      </c>
      <c r="I11" s="25">
        <v>0</v>
      </c>
    </row>
    <row r="12" s="21" customFormat="1" ht="27" customHeight="1" spans="1:9">
      <c r="A12" s="24" t="s">
        <v>1594</v>
      </c>
      <c r="B12" s="25">
        <f t="shared" si="0"/>
        <v>12058</v>
      </c>
      <c r="C12" s="25">
        <v>0</v>
      </c>
      <c r="D12" s="25">
        <v>2399</v>
      </c>
      <c r="E12" s="25">
        <v>9659</v>
      </c>
      <c r="F12" s="25">
        <v>0</v>
      </c>
      <c r="G12" s="25">
        <v>0</v>
      </c>
      <c r="H12" s="25">
        <v>0</v>
      </c>
      <c r="I12" s="25">
        <v>0</v>
      </c>
    </row>
    <row r="13" s="21" customFormat="1" ht="27" customHeight="1" spans="1:9">
      <c r="A13" s="26" t="s">
        <v>1595</v>
      </c>
      <c r="B13" s="27">
        <f t="shared" si="0"/>
        <v>11313</v>
      </c>
      <c r="C13" s="25">
        <v>0</v>
      </c>
      <c r="D13" s="25">
        <v>1659</v>
      </c>
      <c r="E13" s="25">
        <v>9654</v>
      </c>
      <c r="F13" s="25">
        <v>0</v>
      </c>
      <c r="G13" s="25">
        <v>0</v>
      </c>
      <c r="H13" s="25">
        <v>0</v>
      </c>
      <c r="I13" s="25">
        <v>0</v>
      </c>
    </row>
    <row r="14" s="21" customFormat="1" ht="27" customHeight="1" spans="1:9">
      <c r="A14" s="28" t="s">
        <v>1596</v>
      </c>
      <c r="B14" s="25">
        <f t="shared" si="0"/>
        <v>4</v>
      </c>
      <c r="C14" s="29">
        <v>0</v>
      </c>
      <c r="D14" s="25">
        <v>0</v>
      </c>
      <c r="E14" s="25">
        <v>4</v>
      </c>
      <c r="F14" s="25">
        <v>0</v>
      </c>
      <c r="G14" s="25">
        <v>0</v>
      </c>
      <c r="H14" s="25">
        <v>0</v>
      </c>
      <c r="I14" s="25">
        <v>0</v>
      </c>
    </row>
    <row r="15" s="21" customFormat="1" ht="27" customHeight="1" spans="1:9">
      <c r="A15" s="26" t="s">
        <v>1597</v>
      </c>
      <c r="B15" s="30">
        <f t="shared" si="0"/>
        <v>0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</row>
    <row r="16" s="21" customFormat="1" ht="27" customHeight="1" spans="1:9">
      <c r="A16" s="26" t="s">
        <v>1598</v>
      </c>
      <c r="B16" s="25">
        <f t="shared" si="0"/>
        <v>0</v>
      </c>
      <c r="C16" s="25">
        <v>0</v>
      </c>
      <c r="D16" s="25">
        <v>0</v>
      </c>
      <c r="E16" s="25">
        <v>0</v>
      </c>
      <c r="F16" s="25">
        <v>0</v>
      </c>
      <c r="G16" s="25">
        <v>0</v>
      </c>
      <c r="H16" s="25">
        <v>0</v>
      </c>
      <c r="I16" s="25">
        <v>0</v>
      </c>
    </row>
    <row r="17" s="21" customFormat="1" ht="27" customHeight="1" spans="1:9">
      <c r="A17" s="24" t="s">
        <v>1599</v>
      </c>
      <c r="B17" s="25">
        <f t="shared" si="0"/>
        <v>-1131</v>
      </c>
      <c r="C17" s="25">
        <f t="shared" ref="C17:I17" si="1">SUM(C4)-SUM(C12)</f>
        <v>0</v>
      </c>
      <c r="D17" s="25">
        <f t="shared" si="1"/>
        <v>74</v>
      </c>
      <c r="E17" s="25">
        <f t="shared" si="1"/>
        <v>-1205</v>
      </c>
      <c r="F17" s="25">
        <f t="shared" si="1"/>
        <v>0</v>
      </c>
      <c r="G17" s="25">
        <f t="shared" si="1"/>
        <v>0</v>
      </c>
      <c r="H17" s="25">
        <f t="shared" si="1"/>
        <v>0</v>
      </c>
      <c r="I17" s="25">
        <f t="shared" si="1"/>
        <v>0</v>
      </c>
    </row>
    <row r="18" s="21" customFormat="1" ht="27" customHeight="1" spans="1:9">
      <c r="A18" s="24" t="s">
        <v>1600</v>
      </c>
      <c r="B18" s="25">
        <f t="shared" si="0"/>
        <v>4887</v>
      </c>
      <c r="C18" s="25">
        <v>0</v>
      </c>
      <c r="D18" s="25">
        <v>1270</v>
      </c>
      <c r="E18" s="25">
        <v>3617</v>
      </c>
      <c r="F18" s="25">
        <v>0</v>
      </c>
      <c r="G18" s="25">
        <v>0</v>
      </c>
      <c r="H18" s="25">
        <v>0</v>
      </c>
      <c r="I18" s="25">
        <v>0</v>
      </c>
    </row>
    <row r="19" customHeight="1" spans="1:9">
      <c r="A19" s="31"/>
      <c r="B19" s="32"/>
      <c r="C19" s="32"/>
      <c r="D19" s="32"/>
      <c r="E19" s="32"/>
      <c r="F19" s="32"/>
      <c r="G19" s="32"/>
      <c r="H19" s="32"/>
      <c r="I19" s="32"/>
    </row>
  </sheetData>
  <mergeCells count="2">
    <mergeCell ref="A1:I1"/>
    <mergeCell ref="A2:I2"/>
  </mergeCells>
  <printOptions horizontalCentered="1"/>
  <pageMargins left="0.629861111111111" right="0.538888888888889" top="0.708333333333333" bottom="0.786805555555556" header="0.314583333333333" footer="0.472222222222222"/>
  <pageSetup paperSize="9" scale="95" firstPageNumber="47" fitToWidth="0" orientation="landscape" useFirstPageNumber="1" horizontalDpi="600"/>
  <headerFooter>
    <oddFooter>&amp;C&amp;P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showZeros="0" workbookViewId="0">
      <selection activeCell="H10" sqref="H10"/>
    </sheetView>
  </sheetViews>
  <sheetFormatPr defaultColWidth="9" defaultRowHeight="12.75" customHeight="1"/>
  <cols>
    <col min="1" max="1" width="29.75" style="2" customWidth="1"/>
    <col min="2" max="2" width="14.1333333333333" style="2" customWidth="1"/>
    <col min="3" max="4" width="12.1333333333333" style="2" customWidth="1"/>
    <col min="5" max="5" width="12.1333333333333" style="3" customWidth="1"/>
    <col min="6" max="8" width="12.1333333333333" style="4" customWidth="1"/>
    <col min="9" max="9" width="13.75" style="4" customWidth="1"/>
    <col min="10" max="229" width="9" style="4"/>
    <col min="230" max="230" width="65.3833333333333" style="4" customWidth="1"/>
    <col min="231" max="236" width="21.25" style="4" customWidth="1"/>
    <col min="237" max="237" width="8" style="4" customWidth="1"/>
    <col min="238" max="238" width="6" style="4" customWidth="1"/>
    <col min="239" max="16384" width="9" style="4"/>
  </cols>
  <sheetData>
    <row r="1" s="1" customFormat="1" ht="34.5" customHeight="1" spans="1:9">
      <c r="A1" s="5" t="s">
        <v>1601</v>
      </c>
      <c r="B1" s="5"/>
      <c r="C1" s="5"/>
      <c r="D1" s="5"/>
      <c r="E1" s="5"/>
      <c r="F1" s="5"/>
      <c r="G1" s="5"/>
      <c r="H1" s="5"/>
      <c r="I1" s="5"/>
    </row>
    <row r="2" s="2" customFormat="1" ht="24" customHeight="1" spans="1:9">
      <c r="A2" s="17" t="s">
        <v>1547</v>
      </c>
      <c r="B2" s="17"/>
      <c r="C2" s="17"/>
      <c r="D2" s="17"/>
      <c r="E2" s="17"/>
      <c r="F2" s="17"/>
      <c r="G2" s="17"/>
      <c r="H2" s="17"/>
      <c r="I2" s="17"/>
    </row>
    <row r="3" s="2" customFormat="1" ht="57" customHeight="1" spans="1:9">
      <c r="A3" s="7" t="s">
        <v>1602</v>
      </c>
      <c r="B3" s="8" t="s">
        <v>1603</v>
      </c>
      <c r="C3" s="8" t="s">
        <v>1604</v>
      </c>
      <c r="D3" s="8" t="s">
        <v>1605</v>
      </c>
      <c r="E3" s="8" t="s">
        <v>1606</v>
      </c>
      <c r="F3" s="8" t="s">
        <v>1607</v>
      </c>
      <c r="G3" s="8" t="s">
        <v>1608</v>
      </c>
      <c r="H3" s="8" t="s">
        <v>1609</v>
      </c>
      <c r="I3" s="8" t="s">
        <v>1610</v>
      </c>
    </row>
    <row r="4" s="16" customFormat="1" ht="33.95" customHeight="1" spans="1:9">
      <c r="A4" s="9" t="s">
        <v>1611</v>
      </c>
      <c r="B4" s="10">
        <f t="shared" ref="B4:B11" si="0">SUM(C4:I4)</f>
        <v>10927</v>
      </c>
      <c r="C4" s="10">
        <v>0</v>
      </c>
      <c r="D4" s="10">
        <v>2473</v>
      </c>
      <c r="E4" s="10">
        <v>8454</v>
      </c>
      <c r="F4" s="18">
        <v>0</v>
      </c>
      <c r="G4" s="18">
        <v>0</v>
      </c>
      <c r="H4" s="18">
        <v>0</v>
      </c>
      <c r="I4" s="18">
        <v>0</v>
      </c>
    </row>
    <row r="5" s="16" customFormat="1" ht="33.95" customHeight="1" spans="1:9">
      <c r="A5" s="11" t="s">
        <v>1612</v>
      </c>
      <c r="B5" s="10">
        <f t="shared" si="0"/>
        <v>7405</v>
      </c>
      <c r="C5" s="10">
        <v>0</v>
      </c>
      <c r="D5" s="10">
        <v>866</v>
      </c>
      <c r="E5" s="10">
        <v>6539</v>
      </c>
      <c r="F5" s="18">
        <v>0</v>
      </c>
      <c r="G5" s="18">
        <v>0</v>
      </c>
      <c r="H5" s="18">
        <v>0</v>
      </c>
      <c r="I5" s="18">
        <v>0</v>
      </c>
    </row>
    <row r="6" s="16" customFormat="1" ht="33.95" customHeight="1" spans="1:9">
      <c r="A6" s="11" t="s">
        <v>1613</v>
      </c>
      <c r="B6" s="10">
        <f t="shared" si="0"/>
        <v>3385</v>
      </c>
      <c r="C6" s="10">
        <v>0</v>
      </c>
      <c r="D6" s="10">
        <v>1585</v>
      </c>
      <c r="E6" s="10">
        <v>1800</v>
      </c>
      <c r="F6" s="18">
        <v>0</v>
      </c>
      <c r="G6" s="18">
        <v>0</v>
      </c>
      <c r="H6" s="18">
        <v>0</v>
      </c>
      <c r="I6" s="18">
        <v>0</v>
      </c>
    </row>
    <row r="7" s="16" customFormat="1" ht="33.95" customHeight="1" spans="1:9">
      <c r="A7" s="11" t="s">
        <v>1614</v>
      </c>
      <c r="B7" s="10">
        <f t="shared" si="0"/>
        <v>110</v>
      </c>
      <c r="C7" s="10">
        <v>0</v>
      </c>
      <c r="D7" s="10">
        <v>18</v>
      </c>
      <c r="E7" s="10">
        <v>92</v>
      </c>
      <c r="F7" s="18">
        <v>0</v>
      </c>
      <c r="G7" s="18">
        <v>0</v>
      </c>
      <c r="H7" s="18">
        <v>0</v>
      </c>
      <c r="I7" s="18">
        <v>0</v>
      </c>
    </row>
    <row r="8" s="16" customFormat="1" ht="33.95" customHeight="1" spans="1:9">
      <c r="A8" s="11" t="s">
        <v>1615</v>
      </c>
      <c r="B8" s="10">
        <f t="shared" si="0"/>
        <v>0</v>
      </c>
      <c r="C8" s="10">
        <v>0</v>
      </c>
      <c r="D8" s="10">
        <v>0</v>
      </c>
      <c r="E8" s="10">
        <v>0</v>
      </c>
      <c r="F8" s="18">
        <v>0</v>
      </c>
      <c r="G8" s="18">
        <v>0</v>
      </c>
      <c r="H8" s="18">
        <v>0</v>
      </c>
      <c r="I8" s="18">
        <v>0</v>
      </c>
    </row>
    <row r="9" s="16" customFormat="1" ht="33.95" customHeight="1" spans="1:9">
      <c r="A9" s="11" t="s">
        <v>1616</v>
      </c>
      <c r="B9" s="10">
        <f t="shared" si="0"/>
        <v>0</v>
      </c>
      <c r="C9" s="10">
        <v>0</v>
      </c>
      <c r="D9" s="10">
        <v>0</v>
      </c>
      <c r="E9" s="10"/>
      <c r="F9" s="18">
        <v>0</v>
      </c>
      <c r="G9" s="18">
        <v>0</v>
      </c>
      <c r="H9" s="18">
        <v>0</v>
      </c>
      <c r="I9" s="18">
        <v>0</v>
      </c>
    </row>
    <row r="10" s="16" customFormat="1" ht="33.95" customHeight="1" spans="1:9">
      <c r="A10" s="11" t="s">
        <v>1617</v>
      </c>
      <c r="B10" s="10">
        <f t="shared" si="0"/>
        <v>23</v>
      </c>
      <c r="C10" s="10">
        <v>0</v>
      </c>
      <c r="D10" s="10">
        <v>0</v>
      </c>
      <c r="E10" s="10">
        <v>23</v>
      </c>
      <c r="F10" s="18">
        <v>0</v>
      </c>
      <c r="G10" s="18">
        <v>0</v>
      </c>
      <c r="H10" s="18">
        <v>0</v>
      </c>
      <c r="I10" s="18">
        <v>0</v>
      </c>
    </row>
    <row r="11" s="16" customFormat="1" ht="33.95" customHeight="1" spans="1:9">
      <c r="A11" s="11" t="s">
        <v>1618</v>
      </c>
      <c r="B11" s="18">
        <f t="shared" si="0"/>
        <v>0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</row>
    <row r="12" ht="33.95" customHeight="1"/>
  </sheetData>
  <mergeCells count="2">
    <mergeCell ref="A1:I1"/>
    <mergeCell ref="A2:I2"/>
  </mergeCells>
  <printOptions horizontalCentered="1"/>
  <pageMargins left="0.629861111111111" right="0.538888888888889" top="0.944444444444444" bottom="0.904861111111111" header="0.314583333333333" footer="0.511805555555556"/>
  <pageSetup paperSize="9" firstPageNumber="48" orientation="landscape" useFirstPageNumber="1" horizontalDpi="600"/>
  <headerFooter>
    <oddFooter>&amp;C&amp;P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showGridLines="0" showZeros="0" workbookViewId="0">
      <selection activeCell="D10" sqref="D10"/>
    </sheetView>
  </sheetViews>
  <sheetFormatPr defaultColWidth="9" defaultRowHeight="12.75" customHeight="1"/>
  <cols>
    <col min="1" max="1" width="31" style="2" customWidth="1"/>
    <col min="2" max="2" width="15.1333333333333" style="2" customWidth="1"/>
    <col min="3" max="4" width="12.1333333333333" style="2" customWidth="1"/>
    <col min="5" max="5" width="12.1333333333333" style="3" customWidth="1"/>
    <col min="6" max="9" width="12.1333333333333" style="4" customWidth="1"/>
    <col min="10" max="229" width="9" style="4"/>
    <col min="230" max="230" width="65.3833333333333" style="4" customWidth="1"/>
    <col min="231" max="236" width="21.25" style="4" customWidth="1"/>
    <col min="237" max="237" width="8" style="4" customWidth="1"/>
    <col min="238" max="238" width="6" style="4" customWidth="1"/>
    <col min="239" max="16384" width="9" style="4"/>
  </cols>
  <sheetData>
    <row r="1" s="1" customFormat="1" ht="33" customHeight="1" spans="1:9">
      <c r="A1" s="5" t="s">
        <v>1619</v>
      </c>
      <c r="B1" s="5"/>
      <c r="C1" s="5"/>
      <c r="D1" s="5"/>
      <c r="E1" s="5"/>
      <c r="F1" s="5"/>
      <c r="G1" s="5"/>
      <c r="H1" s="5"/>
      <c r="I1" s="5"/>
    </row>
    <row r="2" s="2" customFormat="1" ht="24" customHeight="1" spans="2:9">
      <c r="B2" s="6"/>
      <c r="C2" s="6"/>
      <c r="D2" s="6"/>
      <c r="E2" s="6"/>
      <c r="F2" s="6"/>
      <c r="G2" s="6"/>
      <c r="H2" s="6"/>
      <c r="I2" s="15" t="s">
        <v>1421</v>
      </c>
    </row>
    <row r="3" s="2" customFormat="1" ht="60.95" customHeight="1" spans="1:9">
      <c r="A3" s="7" t="s">
        <v>1602</v>
      </c>
      <c r="B3" s="8" t="s">
        <v>1603</v>
      </c>
      <c r="C3" s="8" t="s">
        <v>1604</v>
      </c>
      <c r="D3" s="8" t="s">
        <v>1605</v>
      </c>
      <c r="E3" s="8" t="s">
        <v>1606</v>
      </c>
      <c r="F3" s="8" t="s">
        <v>1607</v>
      </c>
      <c r="G3" s="8" t="s">
        <v>1608</v>
      </c>
      <c r="H3" s="8" t="s">
        <v>1609</v>
      </c>
      <c r="I3" s="8" t="s">
        <v>1610</v>
      </c>
    </row>
    <row r="4" ht="60" customHeight="1" spans="1:9">
      <c r="A4" s="9" t="s">
        <v>1620</v>
      </c>
      <c r="B4" s="10">
        <f>SUM(C4:I4)</f>
        <v>12058</v>
      </c>
      <c r="C4" s="10">
        <v>0</v>
      </c>
      <c r="D4" s="10">
        <v>2399</v>
      </c>
      <c r="E4" s="10">
        <v>9659</v>
      </c>
      <c r="F4" s="10">
        <v>0</v>
      </c>
      <c r="G4" s="10">
        <v>0</v>
      </c>
      <c r="H4" s="10">
        <v>0</v>
      </c>
      <c r="I4" s="10">
        <v>0</v>
      </c>
    </row>
    <row r="5" ht="60" customHeight="1" spans="1:9">
      <c r="A5" s="11" t="s">
        <v>1621</v>
      </c>
      <c r="B5" s="12">
        <f>SUM(C5:I5)</f>
        <v>11313</v>
      </c>
      <c r="C5" s="10">
        <v>0</v>
      </c>
      <c r="D5" s="10">
        <v>1659</v>
      </c>
      <c r="E5" s="10">
        <v>9654</v>
      </c>
      <c r="F5" s="10">
        <v>0</v>
      </c>
      <c r="G5" s="10">
        <v>0</v>
      </c>
      <c r="H5" s="10">
        <v>0</v>
      </c>
      <c r="I5" s="10">
        <v>0</v>
      </c>
    </row>
    <row r="6" ht="60" customHeight="1" spans="1:9">
      <c r="A6" s="11" t="s">
        <v>1622</v>
      </c>
      <c r="B6" s="10">
        <f>SUM(C6:I6)</f>
        <v>0</v>
      </c>
      <c r="C6" s="13">
        <v>0</v>
      </c>
      <c r="D6" s="10">
        <v>0</v>
      </c>
      <c r="E6" s="10"/>
      <c r="F6" s="10">
        <v>0</v>
      </c>
      <c r="G6" s="10">
        <v>0</v>
      </c>
      <c r="H6" s="10">
        <v>0</v>
      </c>
      <c r="I6" s="10">
        <v>0</v>
      </c>
    </row>
    <row r="7" ht="60" customHeight="1" spans="1:9">
      <c r="A7" s="11" t="s">
        <v>1623</v>
      </c>
      <c r="B7" s="14">
        <f>SUM(C7:I7)</f>
        <v>4</v>
      </c>
      <c r="C7" s="10">
        <v>0</v>
      </c>
      <c r="D7" s="10">
        <v>0</v>
      </c>
      <c r="E7" s="10">
        <v>4</v>
      </c>
      <c r="F7" s="10">
        <v>0</v>
      </c>
      <c r="G7" s="10">
        <v>0</v>
      </c>
      <c r="H7" s="10">
        <v>0</v>
      </c>
      <c r="I7" s="10">
        <v>0</v>
      </c>
    </row>
    <row r="8" ht="60" customHeight="1" spans="1:9">
      <c r="A8" s="11" t="s">
        <v>1624</v>
      </c>
      <c r="B8" s="10">
        <f>SUM(C8:I8)</f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</row>
    <row r="9" ht="33.75" customHeight="1"/>
    <row r="10" ht="33.75" customHeight="1"/>
  </sheetData>
  <mergeCells count="1">
    <mergeCell ref="A1:I1"/>
  </mergeCells>
  <printOptions horizontalCentered="1"/>
  <pageMargins left="0.629861111111111" right="0.538888888888889" top="0.944444444444444" bottom="0.865972222222222" header="0.314583333333333" footer="0.511805555555556"/>
  <pageSetup paperSize="9" firstPageNumber="49" orientation="landscape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2022年政府决算公开目录</vt:lpstr>
      <vt:lpstr>第一部分 一般公共预算</vt:lpstr>
      <vt:lpstr>2022年一般公共预算收支决算总表</vt:lpstr>
      <vt:lpstr>2022年一般公共预算支出决算表</vt:lpstr>
      <vt:lpstr>2022年一般公共预算基本支出决算表</vt:lpstr>
      <vt:lpstr>2022年一般公共预算收支决算平衡表</vt:lpstr>
      <vt:lpstr>2022年省对市县税收返还和转移支付决算表</vt:lpstr>
      <vt:lpstr>2022年省对市县专项转移支付决算表</vt:lpstr>
      <vt:lpstr>2022年政府一般债务限额和余额情况表</vt:lpstr>
      <vt:lpstr>2022年一般公共预算“三公”经费支出情况表</vt:lpstr>
      <vt:lpstr>第二部分 政府性基金</vt:lpstr>
      <vt:lpstr>2022年政府性基金收支决算总表</vt:lpstr>
      <vt:lpstr>2022年政府性基金支出决算表</vt:lpstr>
      <vt:lpstr>2022年政府性基金转移支付决算表</vt:lpstr>
      <vt:lpstr>2022年县级政府专项债务限额和余额情况表</vt:lpstr>
      <vt:lpstr>第三部分 国有资本经营</vt:lpstr>
      <vt:lpstr>2022年县级国有资本经营收入决算表 </vt:lpstr>
      <vt:lpstr>2022年县级国有资本经营支出决算表</vt:lpstr>
      <vt:lpstr>第四部分 社会保险基金</vt:lpstr>
      <vt:lpstr>2022年县级社会保险基金收支决算表</vt:lpstr>
      <vt:lpstr>2022年县级社会保险基金收入决算表</vt:lpstr>
      <vt:lpstr>2022年县级社会保险基金支出决算表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Jy~Fu</cp:lastModifiedBy>
  <dcterms:created xsi:type="dcterms:W3CDTF">2006-09-13T11:21:00Z</dcterms:created>
  <cp:lastPrinted>2021-05-20T03:42:00Z</cp:lastPrinted>
  <dcterms:modified xsi:type="dcterms:W3CDTF">2023-08-29T07:01:55Z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KSOReadingLayout">
    <vt:bool>true</vt:bool>
  </property>
  <property fmtid="{D5CDD505-2E9C-101B-9397-08002B2CF9AE}" pid="4" name="ICV">
    <vt:lpwstr>93A8B9BF7B2541A0BCCB73080D5AA3B5_13</vt:lpwstr>
  </property>
</Properties>
</file>